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rastot\kanslia\Kaupunkitieto\data\TEM_tyottomyys\"/>
    </mc:Choice>
  </mc:AlternateContent>
  <xr:revisionPtr revIDLastSave="0" documentId="13_ncr:1_{08F400CC-F423-4F96-8C0D-537F9EF16379}" xr6:coauthVersionLast="47" xr6:coauthVersionMax="47" xr10:uidLastSave="{00000000-0000-0000-0000-000000000000}"/>
  <bookViews>
    <workbookView xWindow="-110" yWindow="-110" windowWidth="19420" windowHeight="10300" activeTab="2" xr2:uid="{25DEDAED-C2F8-4449-9C41-EC0881D8F5E8}"/>
  </bookViews>
  <sheets>
    <sheet name="2023" sheetId="2" r:id="rId1"/>
    <sheet name="2024" sheetId="1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3" l="1"/>
  <c r="N26" i="3"/>
  <c r="O26" i="3"/>
  <c r="P26" i="3"/>
  <c r="Q26" i="3"/>
  <c r="R26" i="3"/>
  <c r="S26" i="3"/>
  <c r="M27" i="3"/>
  <c r="N27" i="3"/>
  <c r="O27" i="3"/>
  <c r="P27" i="3"/>
  <c r="Q27" i="3"/>
  <c r="R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M30" i="3"/>
  <c r="N30" i="3"/>
  <c r="O30" i="3"/>
  <c r="P30" i="3"/>
  <c r="Q30" i="3"/>
  <c r="R30" i="3"/>
  <c r="S30" i="3"/>
  <c r="M31" i="3"/>
  <c r="N31" i="3"/>
  <c r="O31" i="3"/>
  <c r="P31" i="3"/>
  <c r="Q31" i="3"/>
  <c r="R31" i="3"/>
  <c r="S31" i="3"/>
  <c r="M32" i="3"/>
  <c r="N32" i="3"/>
  <c r="O32" i="3"/>
  <c r="P32" i="3"/>
  <c r="Q32" i="3"/>
  <c r="R32" i="3"/>
  <c r="S32" i="3"/>
  <c r="M33" i="3"/>
  <c r="N33" i="3"/>
  <c r="O33" i="3"/>
  <c r="P33" i="3"/>
  <c r="Q33" i="3"/>
  <c r="R33" i="3"/>
  <c r="S33" i="3"/>
  <c r="M34" i="3"/>
  <c r="N34" i="3"/>
  <c r="O34" i="3"/>
  <c r="P34" i="3"/>
  <c r="Q34" i="3"/>
  <c r="R34" i="3"/>
  <c r="S34" i="3"/>
  <c r="M35" i="3"/>
  <c r="N35" i="3"/>
  <c r="O35" i="3"/>
  <c r="P35" i="3"/>
  <c r="Q35" i="3"/>
  <c r="R35" i="3"/>
  <c r="S35" i="3"/>
  <c r="M37" i="3"/>
  <c r="N37" i="3"/>
  <c r="O37" i="3"/>
  <c r="P37" i="3"/>
  <c r="Q37" i="3"/>
  <c r="R37" i="3"/>
  <c r="S37" i="3"/>
  <c r="M38" i="3"/>
  <c r="N38" i="3"/>
  <c r="O38" i="3"/>
  <c r="P38" i="3"/>
  <c r="Q38" i="3"/>
  <c r="R38" i="3"/>
  <c r="S38" i="3"/>
  <c r="M39" i="3"/>
  <c r="N39" i="3"/>
  <c r="O39" i="3"/>
  <c r="P39" i="3"/>
  <c r="Q39" i="3"/>
  <c r="R39" i="3"/>
  <c r="S39" i="3"/>
  <c r="L37" i="3"/>
  <c r="L38" i="3"/>
  <c r="L39" i="3"/>
  <c r="L27" i="3"/>
  <c r="L28" i="3"/>
  <c r="L29" i="3"/>
  <c r="L30" i="3"/>
  <c r="L31" i="3"/>
  <c r="L32" i="3"/>
  <c r="L33" i="3"/>
  <c r="L34" i="3"/>
  <c r="L35" i="3"/>
  <c r="L26" i="3"/>
  <c r="M24" i="3"/>
  <c r="N24" i="3"/>
  <c r="O24" i="3"/>
  <c r="P24" i="3"/>
  <c r="Q24" i="3"/>
  <c r="R24" i="3"/>
  <c r="S24" i="3"/>
  <c r="L24" i="3"/>
  <c r="C41" i="3"/>
  <c r="D41" i="3"/>
  <c r="E41" i="3"/>
  <c r="F41" i="3"/>
  <c r="G41" i="3"/>
  <c r="H41" i="3"/>
  <c r="I41" i="3"/>
  <c r="B41" i="3"/>
  <c r="G25" i="3"/>
  <c r="H25" i="3"/>
  <c r="C31" i="3"/>
  <c r="D31" i="3"/>
  <c r="E31" i="3"/>
  <c r="G31" i="3"/>
  <c r="H31" i="3"/>
  <c r="I31" i="3"/>
  <c r="B31" i="3"/>
  <c r="C38" i="3"/>
  <c r="D38" i="3"/>
  <c r="E38" i="3"/>
  <c r="F38" i="3"/>
  <c r="G38" i="3"/>
  <c r="H38" i="3"/>
  <c r="I38" i="3"/>
  <c r="B38" i="3"/>
  <c r="B11" i="3"/>
  <c r="L11" i="3" s="1"/>
  <c r="L7" i="3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7" i="3"/>
  <c r="M17" i="3"/>
  <c r="N17" i="3"/>
  <c r="O17" i="3"/>
  <c r="P17" i="3"/>
  <c r="Q17" i="3"/>
  <c r="R17" i="3"/>
  <c r="S17" i="3"/>
  <c r="L19" i="3"/>
  <c r="M19" i="3"/>
  <c r="N19" i="3"/>
  <c r="O19" i="3"/>
  <c r="P19" i="3"/>
  <c r="Q19" i="3"/>
  <c r="R19" i="3"/>
  <c r="S19" i="3"/>
  <c r="M6" i="3"/>
  <c r="N6" i="3"/>
  <c r="O6" i="3"/>
  <c r="P6" i="3"/>
  <c r="Q6" i="3"/>
  <c r="R6" i="3"/>
  <c r="S6" i="3"/>
  <c r="L6" i="3"/>
  <c r="G5" i="3"/>
  <c r="Q4" i="3" s="1"/>
  <c r="H5" i="3"/>
  <c r="R4" i="3" s="1"/>
  <c r="F5" i="3"/>
  <c r="P4" i="3" s="1"/>
  <c r="M4" i="3"/>
  <c r="N4" i="3"/>
  <c r="O4" i="3"/>
  <c r="S4" i="3"/>
  <c r="L4" i="3"/>
  <c r="C18" i="3"/>
  <c r="M18" i="3" s="1"/>
  <c r="D18" i="3"/>
  <c r="N18" i="3" s="1"/>
  <c r="E18" i="3"/>
  <c r="O18" i="3" s="1"/>
  <c r="F18" i="3"/>
  <c r="P18" i="3" s="1"/>
  <c r="G18" i="3"/>
  <c r="Q18" i="3" s="1"/>
  <c r="H18" i="3"/>
  <c r="R18" i="3" s="1"/>
  <c r="I18" i="3"/>
  <c r="S18" i="3" s="1"/>
  <c r="B18" i="3"/>
  <c r="L18" i="3" s="1"/>
  <c r="C11" i="3"/>
  <c r="M11" i="3" s="1"/>
  <c r="D11" i="3"/>
  <c r="N11" i="3" s="1"/>
  <c r="E11" i="3"/>
  <c r="O11" i="3" s="1"/>
  <c r="F11" i="3"/>
  <c r="P11" i="3" s="1"/>
  <c r="G11" i="3"/>
  <c r="Q11" i="3" s="1"/>
  <c r="H11" i="3"/>
  <c r="R11" i="3" s="1"/>
  <c r="I11" i="3"/>
  <c r="S11" i="3" s="1"/>
  <c r="L107" i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  <c r="F31" i="3"/>
  <c r="F25" i="3"/>
</calcChain>
</file>

<file path=xl/sharedStrings.xml><?xml version="1.0" encoding="utf-8"?>
<sst xmlns="http://schemas.openxmlformats.org/spreadsheetml/2006/main" count="1393" uniqueCount="107">
  <si>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</si>
  <si>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</si>
  <si>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</si>
  <si>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</si>
  <si>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</si>
  <si>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</si>
  <si>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</si>
  <si>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</si>
  <si>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</si>
  <si>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</si>
  <si>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</si>
  <si>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</si>
  <si>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</si>
  <si>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</si>
  <si>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</si>
  <si>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</si>
  <si>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</si>
  <si>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</si>
  <si>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</si>
  <si>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</si>
  <si>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</si>
  <si>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</si>
  <si>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</si>
  <si>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</si>
  <si>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</si>
  <si>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</si>
  <si>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</si>
  <si>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</si>
  <si>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</si>
  <si>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</si>
  <si>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</si>
  <si>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</si>
  <si>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</si>
  <si>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</si>
  <si>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</si>
  <si>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</si>
  <si>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</si>
  <si>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</si>
  <si>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</si>
  <si>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</si>
  <si>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</si>
  <si>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</si>
  <si>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</si>
  <si>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</si>
  <si>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</si>
  <si>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</si>
  <si>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</si>
  <si>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</si>
  <si>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</si>
  <si>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</si>
  <si>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</si>
  <si>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</si>
  <si>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</si>
  <si>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</si>
  <si>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</si>
  <si>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</si>
  <si>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</si>
  <si>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</si>
  <si>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</si>
  <si>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</si>
  <si>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</si>
  <si>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</si>
  <si>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</si>
  <si>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</si>
  <si>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</si>
  <si>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</si>
  <si>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</si>
  <si>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</si>
  <si>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</si>
  <si>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</si>
  <si>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2024</t>
  </si>
  <si>
    <t xml:space="preserve">Kokoaikaisesti lomautettujen %-osuus </t>
  </si>
  <si>
    <t>Maaliskuu 2024</t>
  </si>
  <si>
    <t>Huhtikuu 2024</t>
  </si>
  <si>
    <t>Toukokuu 2024</t>
  </si>
  <si>
    <t xml:space="preserve">    yli 50-vuotiaat</t>
  </si>
  <si>
    <t>Kesäkuu 2024</t>
  </si>
  <si>
    <t>heinäkuu 2024</t>
  </si>
  <si>
    <t>joista työttömät ilman työsuhdetta</t>
  </si>
  <si>
    <t>elokuu 2024</t>
  </si>
  <si>
    <t>syyskuu 2024</t>
  </si>
  <si>
    <t>lokakuu 2024</t>
  </si>
  <si>
    <t>marraskuu 2024</t>
  </si>
  <si>
    <t>joulukuu 2024</t>
  </si>
  <si>
    <t>Vuosi 2024 keskiarvo</t>
  </si>
  <si>
    <t>Työvoima (2022)</t>
  </si>
  <si>
    <t>Vuosikeskiarvo 2024-2023</t>
  </si>
  <si>
    <t xml:space="preserve"> Tammikuu 2024-2023</t>
  </si>
  <si>
    <t>Helmikuu 2024-2023</t>
  </si>
  <si>
    <t>Maaliskuu 2024-2023</t>
  </si>
  <si>
    <t>Huhtikuu 2024-2023</t>
  </si>
  <si>
    <t>Toukokuu 2024-2023</t>
  </si>
  <si>
    <t>Kesäkuu 2024-2023</t>
  </si>
  <si>
    <t>heinäkuu 2024-2023</t>
  </si>
  <si>
    <t>elokuu 2024-2023</t>
  </si>
  <si>
    <t>syyskuu 2024-2023</t>
  </si>
  <si>
    <t>lokakuu 2024-2023</t>
  </si>
  <si>
    <t>marraskuu 2024-2023</t>
  </si>
  <si>
    <t>joulukuu 2024-2023</t>
  </si>
  <si>
    <t xml:space="preserve"> Tammikuu 2025</t>
  </si>
  <si>
    <t xml:space="preserve"> Tammikuu 2025-2024</t>
  </si>
  <si>
    <t xml:space="preserve">Työvoima (2023) </t>
  </si>
  <si>
    <t>KEHA-keskuksen TYÖNVÄLITYSTILASTO 2025 (ml. kokoaikaisesti lomautetut)</t>
  </si>
  <si>
    <t>Helmikuu 2025</t>
  </si>
  <si>
    <t>Helmikuu 2025-2024</t>
  </si>
  <si>
    <t>Työnvälitystilasto ja Työllisyyskatsaus KEHA-keskuksen vastuulle - Ajankohtaista - Työmarkkinatori</t>
  </si>
  <si>
    <t>Työnvälitystilasto siirtyi 1.3.2025 KEHA-keskuksen vastuulle.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</si>
</sst>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  <xf numFmtId="0" fontId="3" fillId="0" borderId="0" xfId="2" applyFont="1"/>
    <xf numFmtId="0" fontId="3" fillId="5" borderId="0" xfId="0" applyFont="1" applyFill="1"/>
    <xf numFmtId="3" fontId="3" fillId="5" borderId="0" xfId="0" applyNumberFormat="1" applyFont="1" applyFill="1"/>
    <xf numFmtId="0" fontId="3" fillId="5" borderId="0" xfId="0" applyFont="1" applyFill="1" applyAlignment="1">
      <alignment horizontal="left"/>
    </xf>
    <xf numFmtId="0" fontId="1" fillId="5" borderId="0" xfId="0" applyFont="1" applyFill="1" applyAlignment="1">
      <alignment horizontal="left" indent="3"/>
    </xf>
    <xf numFmtId="3" fontId="1" fillId="5" borderId="0" xfId="0" applyNumberFormat="1" applyFont="1" applyFill="1"/>
    <xf numFmtId="0" fontId="3" fillId="5" borderId="0" xfId="1" applyFont="1" applyFill="1" applyAlignment="1">
      <alignment horizontal="left"/>
    </xf>
    <xf numFmtId="0" fontId="3" fillId="5" borderId="0" xfId="0" applyFont="1" applyFill="1" applyAlignment="1">
      <alignment horizontal="left" indent="2"/>
    </xf>
    <xf numFmtId="0" fontId="3" fillId="5" borderId="0" xfId="1" applyFont="1" applyFill="1" applyAlignment="1">
      <alignment horizontal="left" indent="2"/>
    </xf>
    <xf numFmtId="0" fontId="7" fillId="0" borderId="0" xfId="3"/>
  </cellXfs>
  <cellStyles count="4">
    <cellStyle name="Hyperlinkki" xfId="3" builtinId="8"/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tyomarkkinatori.fi/uutiset/tyonvalitystilasto-ja-tyollisyyskatsaus-keha-keskuksen-vastuul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7"/>
  <sheetViews>
    <sheetView topLeftCell="A271" workbookViewId="0">
      <selection activeCell="A272" sqref="A272:A273"/>
    </sheetView>
  </sheetViews>
  <sheetFormatPr defaultRowHeight="14.5" x14ac:dyDescent="0.35"/>
  <cols>
    <col min="1" max="1" width="25.1796875" customWidth="1"/>
    <col min="10" max="10" width="2.1796875" customWidth="1"/>
    <col min="11" max="11" width="19.81640625" customWidth="1"/>
  </cols>
  <sheetData>
    <row r="1" spans="1:19" x14ac:dyDescent="0.35">
      <c r="A1" s="1" t="s">
        <v>30</v>
      </c>
    </row>
    <row r="2" spans="1:19" x14ac:dyDescent="0.3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35">
      <c r="A3" s="6" t="s">
        <v>31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33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13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35">
      <c r="A5" s="4" t="s">
        <v>12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15</v>
      </c>
    </row>
    <row r="6" spans="1:19" x14ac:dyDescent="0.35">
      <c r="A6" s="4" t="s">
        <v>14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14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35">
      <c r="A7" s="11" t="s">
        <v>16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16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35">
      <c r="A8" s="11" t="s">
        <v>17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17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35">
      <c r="A9" s="11" t="s">
        <v>18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18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35">
      <c r="A10" s="13" t="s">
        <v>19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19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35">
      <c r="A11" s="11" t="s">
        <v>20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20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35">
      <c r="A12" s="11" t="s">
        <v>21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21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35">
      <c r="A13" s="15" t="s">
        <v>22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22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35">
      <c r="A14" s="15" t="s">
        <v>23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23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35">
      <c r="A15" s="4" t="s">
        <v>24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24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35">
      <c r="B16" s="3"/>
      <c r="C16" s="3"/>
      <c r="D16" s="3"/>
      <c r="E16" s="3"/>
      <c r="F16" s="3"/>
      <c r="G16" s="3"/>
      <c r="H16" s="3"/>
      <c r="I16" s="3"/>
    </row>
    <row r="17" spans="1:19" x14ac:dyDescent="0.35">
      <c r="A17" s="16" t="s">
        <v>25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35">
      <c r="A18" s="19" t="s">
        <v>34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35">
      <c r="A19" s="19" t="s">
        <v>35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35">
      <c r="A20" s="20" t="s">
        <v>36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3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35">
      <c r="A23" s="26" t="s">
        <v>37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38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39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13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35">
      <c r="A25" s="4" t="s">
        <v>12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15</v>
      </c>
    </row>
    <row r="26" spans="1:19" x14ac:dyDescent="0.35">
      <c r="A26" s="4" t="s">
        <v>14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14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35">
      <c r="A27" s="11" t="s">
        <v>16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16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35">
      <c r="A28" s="11" t="s">
        <v>17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17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35">
      <c r="A29" s="11" t="s">
        <v>18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18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35">
      <c r="A30" s="13" t="s">
        <v>19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19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35">
      <c r="A31" s="11" t="s">
        <v>20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20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35">
      <c r="A32" s="11" t="s">
        <v>21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21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35">
      <c r="A33" s="15" t="s">
        <v>22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22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35">
      <c r="A34" s="15" t="s">
        <v>23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23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35">
      <c r="A35" s="4" t="s">
        <v>24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24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</row>
    <row r="37" spans="1:19" x14ac:dyDescent="0.35">
      <c r="A37" s="16" t="s">
        <v>25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35">
      <c r="A38" s="19" t="s">
        <v>34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35">
      <c r="A39" s="19" t="s">
        <v>35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35">
      <c r="A40" s="20" t="s">
        <v>36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3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35">
      <c r="A43" s="26" t="s">
        <v>40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41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35">
      <c r="A44" s="4" t="s">
        <v>39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13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35">
      <c r="A45" s="4" t="s">
        <v>12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15</v>
      </c>
    </row>
    <row r="46" spans="1:19" x14ac:dyDescent="0.35">
      <c r="A46" s="4" t="s">
        <v>14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14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35">
      <c r="A47" s="11" t="s">
        <v>16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16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35">
      <c r="A48" s="11" t="s">
        <v>17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17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35">
      <c r="A49" s="11" t="s">
        <v>18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18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35">
      <c r="A50" s="13" t="s">
        <v>19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19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35">
      <c r="A51" s="11" t="s">
        <v>20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20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35">
      <c r="A52" s="11" t="s">
        <v>21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21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35">
      <c r="A53" s="15" t="s">
        <v>22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22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35">
      <c r="A54" s="15" t="s">
        <v>23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23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35">
      <c r="A55" s="4" t="s">
        <v>24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24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35">
      <c r="B56" s="3"/>
      <c r="C56" s="3"/>
      <c r="D56" s="3"/>
      <c r="E56" s="3"/>
      <c r="F56" s="3"/>
      <c r="G56" s="3"/>
      <c r="H56" s="3"/>
      <c r="I56" s="3"/>
    </row>
    <row r="57" spans="1:19" x14ac:dyDescent="0.35">
      <c r="A57" s="16" t="s">
        <v>25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35">
      <c r="A58" s="19" t="s">
        <v>34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35">
      <c r="A59" s="19" t="s">
        <v>35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35">
      <c r="A60" s="20" t="s">
        <v>36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35">
      <c r="A61" s="20" t="s">
        <v>27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3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35">
      <c r="A64" s="26" t="s">
        <v>42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43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35">
      <c r="A65" s="4" t="s">
        <v>39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13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35">
      <c r="A66" s="4" t="s">
        <v>12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15</v>
      </c>
    </row>
    <row r="67" spans="1:19" x14ac:dyDescent="0.35">
      <c r="A67" s="4" t="s">
        <v>14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14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35">
      <c r="A68" s="11" t="s">
        <v>16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16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35">
      <c r="A69" s="11" t="s">
        <v>17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17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35">
      <c r="A70" s="11" t="s">
        <v>18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18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35">
      <c r="A71" s="13" t="s">
        <v>19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19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35">
      <c r="A72" s="11" t="s">
        <v>20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20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35">
      <c r="A73" s="11" t="s">
        <v>21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21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35">
      <c r="A74" s="15" t="s">
        <v>22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22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35">
      <c r="A75" s="15" t="s">
        <v>23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23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35">
      <c r="A76" s="4" t="s">
        <v>24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24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35">
      <c r="B77" s="3"/>
      <c r="C77" s="3"/>
      <c r="D77" s="3"/>
      <c r="E77" s="3"/>
      <c r="F77" s="3"/>
      <c r="G77" s="3"/>
      <c r="H77" s="3"/>
      <c r="I77" s="3"/>
    </row>
    <row r="78" spans="1:19" x14ac:dyDescent="0.35">
      <c r="A78" s="16" t="s">
        <v>25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35">
      <c r="A79" s="19" t="s">
        <v>34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35">
      <c r="A80" s="19" t="s">
        <v>35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35">
      <c r="A81" s="20" t="s">
        <v>36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35">
      <c r="A82" s="20" t="s">
        <v>27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3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35">
      <c r="A85" s="26" t="s">
        <v>44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45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39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13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35">
      <c r="A87" s="4" t="s">
        <v>12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15</v>
      </c>
    </row>
    <row r="88" spans="1:19" x14ac:dyDescent="0.35">
      <c r="A88" s="4" t="s">
        <v>14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14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35">
      <c r="A89" s="11" t="s">
        <v>16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16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35">
      <c r="A90" s="11" t="s">
        <v>17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17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35">
      <c r="A91" s="11" t="s">
        <v>18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18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35">
      <c r="A92" s="13" t="s">
        <v>19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19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35">
      <c r="A93" s="11" t="s">
        <v>20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20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35">
      <c r="A94" s="11" t="s">
        <v>21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21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35">
      <c r="A95" s="15" t="s">
        <v>22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22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35">
      <c r="A96" s="15" t="s">
        <v>23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23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35">
      <c r="A97" s="4" t="s">
        <v>24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24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</row>
    <row r="99" spans="1:19" x14ac:dyDescent="0.35">
      <c r="A99" s="16" t="s">
        <v>25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35">
      <c r="A100" s="19" t="s">
        <v>34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35">
      <c r="A101" s="19" t="s">
        <v>35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35">
      <c r="A102" s="20" t="s">
        <v>36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35">
      <c r="A103" s="20" t="s">
        <v>27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3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35">
      <c r="A106" s="26" t="s">
        <v>46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47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39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13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35">
      <c r="A108" s="4" t="s">
        <v>12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15</v>
      </c>
    </row>
    <row r="109" spans="1:19" x14ac:dyDescent="0.35">
      <c r="A109" s="4" t="s">
        <v>14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14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35">
      <c r="A110" s="11" t="s">
        <v>16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16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35">
      <c r="A111" s="11" t="s">
        <v>17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17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35">
      <c r="A112" s="11" t="s">
        <v>18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18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35">
      <c r="A113" s="13" t="s">
        <v>19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19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35">
      <c r="A114" s="11" t="s">
        <v>20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20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35">
      <c r="A115" s="11" t="s">
        <v>21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21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35">
      <c r="A116" s="15" t="s">
        <v>22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22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35">
      <c r="A117" s="15" t="s">
        <v>23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23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35">
      <c r="A118" s="4" t="s">
        <v>24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24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</row>
    <row r="120" spans="1:19" x14ac:dyDescent="0.35">
      <c r="A120" s="16" t="s">
        <v>25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35">
      <c r="A121" s="19" t="s">
        <v>34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35">
      <c r="A122" s="19" t="s">
        <v>35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35">
      <c r="A123" s="20" t="s">
        <v>36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35">
      <c r="A124" s="20" t="s">
        <v>27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3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35">
      <c r="A127" s="26" t="s">
        <v>48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49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35">
      <c r="A128" s="4" t="s">
        <v>39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13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35">
      <c r="A129" s="4" t="s">
        <v>12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15</v>
      </c>
    </row>
    <row r="130" spans="1:19" x14ac:dyDescent="0.35">
      <c r="A130" s="4" t="s">
        <v>14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14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35">
      <c r="A131" s="11" t="s">
        <v>16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16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35">
      <c r="A132" s="11" t="s">
        <v>17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17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35">
      <c r="A133" s="11" t="s">
        <v>18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18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35">
      <c r="A134" s="13" t="s">
        <v>19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19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35">
      <c r="A135" s="11" t="s">
        <v>20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20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35">
      <c r="A136" s="11" t="s">
        <v>21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21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35">
      <c r="A137" s="15" t="s">
        <v>22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22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35">
      <c r="A138" s="15" t="s">
        <v>23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23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35">
      <c r="A139" s="4" t="s">
        <v>24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24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35">
      <c r="B140" s="3"/>
      <c r="C140" s="3"/>
      <c r="D140" s="3"/>
      <c r="E140" s="3"/>
      <c r="F140" s="3"/>
      <c r="G140" s="3"/>
      <c r="H140" s="3"/>
      <c r="I140" s="3"/>
    </row>
    <row r="141" spans="1:19" x14ac:dyDescent="0.35">
      <c r="A141" s="16" t="s">
        <v>25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35">
      <c r="A142" s="19" t="s">
        <v>34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35">
      <c r="A143" s="19" t="s">
        <v>35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35">
      <c r="A144" s="20" t="s">
        <v>36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35">
      <c r="A145" s="20" t="s">
        <v>27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3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35">
      <c r="A147" s="26" t="s">
        <v>50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51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35">
      <c r="A148" s="4" t="s">
        <v>39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13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35">
      <c r="A149" s="4" t="s">
        <v>12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15</v>
      </c>
    </row>
    <row r="150" spans="1:19" x14ac:dyDescent="0.35">
      <c r="A150" s="4" t="s">
        <v>14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14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35">
      <c r="A151" s="11" t="s">
        <v>16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16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35">
      <c r="A152" s="11" t="s">
        <v>17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17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35">
      <c r="A153" s="11" t="s">
        <v>18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18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35">
      <c r="A154" s="13" t="s">
        <v>19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19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35">
      <c r="A155" s="11" t="s">
        <v>20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20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35">
      <c r="A156" s="11" t="s">
        <v>21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21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35">
      <c r="A157" s="15" t="s">
        <v>22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22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35">
      <c r="A158" s="15" t="s">
        <v>23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23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35">
      <c r="A159" s="4" t="s">
        <v>24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24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35">
      <c r="B160" s="3"/>
      <c r="C160" s="3"/>
      <c r="D160" s="3"/>
      <c r="E160" s="3"/>
      <c r="F160" s="3"/>
      <c r="G160" s="3"/>
      <c r="H160" s="3"/>
      <c r="I160" s="3"/>
    </row>
    <row r="161" spans="1:19" x14ac:dyDescent="0.35">
      <c r="A161" s="16" t="s">
        <v>25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35">
      <c r="A162" s="19" t="s">
        <v>34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35">
      <c r="A163" s="19" t="s">
        <v>35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35">
      <c r="A164" s="20" t="s">
        <v>36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35">
      <c r="A165" s="20" t="s">
        <v>27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3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35">
      <c r="A167" s="26" t="s">
        <v>52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53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35">
      <c r="A168" s="4" t="s">
        <v>39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13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35">
      <c r="A169" s="4" t="s">
        <v>12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15</v>
      </c>
    </row>
    <row r="170" spans="1:19" x14ac:dyDescent="0.35">
      <c r="A170" s="4" t="s">
        <v>14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14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35">
      <c r="A171" s="11" t="s">
        <v>16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16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35">
      <c r="A172" s="11" t="s">
        <v>17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17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35">
      <c r="A173" s="11" t="s">
        <v>18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18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35">
      <c r="A174" s="13" t="s">
        <v>19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19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35">
      <c r="A175" s="11" t="s">
        <v>20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20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35">
      <c r="A176" s="11" t="s">
        <v>21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21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35">
      <c r="A177" s="15" t="s">
        <v>22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22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35">
      <c r="A178" s="15" t="s">
        <v>23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23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35">
      <c r="A179" s="4" t="s">
        <v>24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24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35">
      <c r="B180" s="3"/>
      <c r="C180" s="3"/>
      <c r="D180" s="3"/>
      <c r="E180" s="3"/>
      <c r="F180" s="3"/>
      <c r="G180" s="3"/>
      <c r="H180" s="3"/>
      <c r="I180" s="3"/>
    </row>
    <row r="181" spans="1:19" x14ac:dyDescent="0.35">
      <c r="A181" s="16" t="s">
        <v>25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35">
      <c r="A182" s="19" t="s">
        <v>34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35">
      <c r="A183" s="19" t="s">
        <v>35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35">
      <c r="A184" s="20" t="s">
        <v>36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35">
      <c r="A185" s="20" t="s">
        <v>27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3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35">
      <c r="A188" s="26" t="s">
        <v>54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55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35">
      <c r="A189" s="4" t="s">
        <v>39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13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35">
      <c r="A190" s="4" t="s">
        <v>12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15</v>
      </c>
    </row>
    <row r="191" spans="1:19" x14ac:dyDescent="0.35">
      <c r="A191" s="4" t="s">
        <v>14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14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35">
      <c r="A192" s="11" t="s">
        <v>16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16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35">
      <c r="A193" s="11" t="s">
        <v>17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17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35">
      <c r="A194" s="11" t="s">
        <v>18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18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35">
      <c r="A195" s="13" t="s">
        <v>19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19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35">
      <c r="A196" s="11" t="s">
        <v>20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20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35">
      <c r="A197" s="11" t="s">
        <v>21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21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35">
      <c r="A198" s="15" t="s">
        <v>22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22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35">
      <c r="A199" s="15" t="s">
        <v>23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23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35">
      <c r="A200" s="4" t="s">
        <v>24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24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35">
      <c r="B201" s="3"/>
      <c r="C201" s="3"/>
      <c r="D201" s="3"/>
      <c r="E201" s="3"/>
      <c r="F201" s="3"/>
      <c r="G201" s="3"/>
      <c r="H201" s="3"/>
      <c r="I201" s="3"/>
    </row>
    <row r="202" spans="1:19" x14ac:dyDescent="0.35">
      <c r="A202" s="16" t="s">
        <v>25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35">
      <c r="A203" s="19" t="s">
        <v>34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35">
      <c r="A204" s="19" t="s">
        <v>35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35">
      <c r="A205" s="20" t="s">
        <v>36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35">
      <c r="A206" s="20" t="s">
        <v>27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35">
      <c r="A207" s="27" t="s">
        <v>28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35">
      <c r="A208" s="27" t="s">
        <v>29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3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35">
      <c r="A211" s="26" t="s">
        <v>56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57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35">
      <c r="A212" s="4" t="s">
        <v>39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13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35">
      <c r="A213" s="4" t="s">
        <v>12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15</v>
      </c>
    </row>
    <row r="214" spans="1:19" x14ac:dyDescent="0.35">
      <c r="A214" s="4" t="s">
        <v>14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14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35">
      <c r="A215" s="11" t="s">
        <v>16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16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35">
      <c r="A216" s="11" t="s">
        <v>17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17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35">
      <c r="A217" s="11" t="s">
        <v>18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18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35">
      <c r="A218" s="13" t="s">
        <v>19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19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35">
      <c r="A219" s="11" t="s">
        <v>20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20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35">
      <c r="A220" s="11" t="s">
        <v>21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21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35">
      <c r="A221" s="15" t="s">
        <v>22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22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35">
      <c r="A222" s="15" t="s">
        <v>23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23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35">
      <c r="A223" s="4" t="s">
        <v>24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24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35">
      <c r="B224" s="3"/>
      <c r="C224" s="3"/>
      <c r="D224" s="3"/>
      <c r="E224" s="3"/>
      <c r="F224" s="3"/>
      <c r="G224" s="3"/>
      <c r="H224" s="3"/>
      <c r="I224" s="3"/>
    </row>
    <row r="225" spans="1:19" x14ac:dyDescent="0.35">
      <c r="A225" s="16" t="s">
        <v>25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35">
      <c r="A226" s="19" t="s">
        <v>34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35">
      <c r="A227" s="19" t="s">
        <v>35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35">
      <c r="A228" s="20" t="s">
        <v>36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35">
      <c r="A229" s="20" t="s">
        <v>27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35">
      <c r="A230" s="27" t="s">
        <v>28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35">
      <c r="A231" s="27" t="s">
        <v>29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3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35">
      <c r="A234" s="26" t="s">
        <v>58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59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35">
      <c r="A235" s="4" t="s">
        <v>39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13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35">
      <c r="A236" s="4" t="s">
        <v>12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15</v>
      </c>
    </row>
    <row r="237" spans="1:19" x14ac:dyDescent="0.35">
      <c r="A237" s="4" t="s">
        <v>14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14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35">
      <c r="A238" s="11" t="s">
        <v>16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16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35">
      <c r="A239" s="11" t="s">
        <v>17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17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35">
      <c r="A240" s="11" t="s">
        <v>18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18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35">
      <c r="A241" s="13" t="s">
        <v>19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19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35">
      <c r="A242" s="11" t="s">
        <v>20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20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35">
      <c r="A243" s="11" t="s">
        <v>21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21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35">
      <c r="A244" s="15" t="s">
        <v>22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22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35">
      <c r="A245" s="15" t="s">
        <v>23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23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35">
      <c r="A246" s="4" t="s">
        <v>24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24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35">
      <c r="B247" s="3"/>
      <c r="C247" s="3"/>
      <c r="D247" s="3"/>
      <c r="E247" s="3"/>
      <c r="F247" s="3"/>
      <c r="G247" s="3"/>
      <c r="H247" s="3"/>
      <c r="I247" s="3"/>
    </row>
    <row r="248" spans="1:19" x14ac:dyDescent="0.35">
      <c r="A248" s="16" t="s">
        <v>25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35">
      <c r="A249" s="19" t="s">
        <v>34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35">
      <c r="A250" s="19" t="s">
        <v>35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35">
      <c r="A251" s="20" t="s">
        <v>36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35">
      <c r="A252" s="20" t="s">
        <v>27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35">
      <c r="A253" s="27" t="s">
        <v>28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35">
      <c r="A254" s="27" t="s">
        <v>29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35">
      <c r="C256" s="23"/>
      <c r="D256" s="3"/>
      <c r="E256" s="3"/>
      <c r="F256" s="3"/>
      <c r="G256" s="3"/>
      <c r="H256" s="3"/>
      <c r="I256" s="3"/>
    </row>
    <row r="257" spans="1:19" x14ac:dyDescent="0.35">
      <c r="A257" s="30" t="s">
        <v>60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35">
      <c r="A258" s="4" t="s">
        <v>61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62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35">
      <c r="A259" t="s">
        <v>12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13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35">
      <c r="A260" t="s">
        <v>14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15</v>
      </c>
    </row>
    <row r="261" spans="1:19" x14ac:dyDescent="0.35">
      <c r="A261" s="4" t="s">
        <v>63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14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35">
      <c r="A262" t="s">
        <v>17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63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35">
      <c r="A263" t="s">
        <v>18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17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35">
      <c r="A264" t="s">
        <v>19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18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35">
      <c r="A265" t="s">
        <v>20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19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35">
      <c r="A266" t="s">
        <v>21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20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35">
      <c r="A267" t="s">
        <v>22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21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35">
      <c r="A268" t="s">
        <v>64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22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35">
      <c r="A269" t="s">
        <v>24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23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35">
      <c r="K270" t="s">
        <v>24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35">
      <c r="A272" s="33" t="s">
        <v>65</v>
      </c>
    </row>
    <row r="273" spans="1:2" x14ac:dyDescent="0.35">
      <c r="A273" s="11" t="s">
        <v>66</v>
      </c>
    </row>
    <row r="277" spans="1:2" x14ac:dyDescent="0.35">
      <c r="B27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276"/>
  <sheetViews>
    <sheetView topLeftCell="A22" zoomScaleNormal="100" workbookViewId="0">
      <selection activeCell="A275" sqref="A275:A276"/>
    </sheetView>
  </sheetViews>
  <sheetFormatPr defaultRowHeight="14.5" x14ac:dyDescent="0.35"/>
  <cols>
    <col min="1" max="1" width="30.453125" customWidth="1"/>
    <col min="2" max="4" width="9.7265625" bestFit="1" customWidth="1"/>
    <col min="5" max="5" width="9.26953125" bestFit="1" customWidth="1"/>
    <col min="6" max="6" width="9.54296875" customWidth="1"/>
    <col min="7" max="7" width="10.453125" customWidth="1"/>
    <col min="8" max="8" width="12.7265625" bestFit="1" customWidth="1"/>
    <col min="9" max="9" width="10.1796875" customWidth="1"/>
    <col min="10" max="10" width="4.453125" customWidth="1"/>
    <col min="11" max="11" width="26.453125" customWidth="1"/>
    <col min="17" max="17" width="10.453125" customWidth="1"/>
    <col min="18" max="18" width="12.453125" customWidth="1"/>
    <col min="19" max="19" width="10.26953125" customWidth="1"/>
  </cols>
  <sheetData>
    <row r="1" spans="1:19" x14ac:dyDescent="0.35">
      <c r="A1" s="1" t="s">
        <v>0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87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13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35">
      <c r="A5" s="4" t="s">
        <v>12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15</v>
      </c>
      <c r="L5" s="3"/>
      <c r="M5" s="3"/>
    </row>
    <row r="6" spans="1:19" x14ac:dyDescent="0.35">
      <c r="A6" s="4" t="s">
        <v>14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14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35">
      <c r="A7" s="11" t="s">
        <v>16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16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35">
      <c r="A8" s="11" t="s">
        <v>17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17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35">
      <c r="A9" s="11" t="s">
        <v>18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18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35">
      <c r="A10" s="13" t="s">
        <v>19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19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35">
      <c r="A11" s="11" t="s">
        <v>20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20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35">
      <c r="A12" s="11" t="s">
        <v>21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21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35">
      <c r="A13" s="15" t="s">
        <v>22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22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35">
      <c r="A14" s="15" t="s">
        <v>23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23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35">
      <c r="A15" s="4" t="s">
        <v>24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24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35">
      <c r="A17" s="20" t="s">
        <v>25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25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35">
      <c r="A18" s="34" t="s">
        <v>68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67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35">
      <c r="A19" s="19" t="s">
        <v>26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69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35">
      <c r="A20" s="20" t="s">
        <v>71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35">
      <c r="B22" s="14"/>
      <c r="K22" s="5" t="s">
        <v>10</v>
      </c>
      <c r="L22" s="7"/>
      <c r="M22" s="7"/>
    </row>
    <row r="23" spans="1:19" x14ac:dyDescent="0.35">
      <c r="A23" s="26" t="s">
        <v>70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88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13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35">
      <c r="A25" s="4" t="s">
        <v>12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14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35">
      <c r="A27" s="11" t="s">
        <v>16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16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35">
      <c r="A28" s="11" t="s">
        <v>17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17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35">
      <c r="A29" s="11" t="s">
        <v>18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18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35">
      <c r="A30" s="13" t="s">
        <v>19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19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35">
      <c r="A31" s="11" t="s">
        <v>20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20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35">
      <c r="A32" s="11" t="s">
        <v>21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21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35">
      <c r="A33" s="15" t="s">
        <v>22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22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35">
      <c r="A34" s="15" t="s">
        <v>23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23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35">
      <c r="A35" s="4" t="s">
        <v>24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24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35">
      <c r="A37" s="20" t="s">
        <v>25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25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35">
      <c r="A38" s="34" t="s">
        <v>68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67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35">
      <c r="A39" s="19" t="s">
        <v>26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69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35">
      <c r="A40" s="20" t="s">
        <v>71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35">
      <c r="B42" s="14"/>
    </row>
    <row r="43" spans="1:19" x14ac:dyDescent="0.3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35">
      <c r="A44" s="26" t="s">
        <v>72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89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13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35">
      <c r="A46" s="4" t="s">
        <v>12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14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35">
      <c r="A48" s="11" t="s">
        <v>16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16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35">
      <c r="A49" s="11" t="s">
        <v>17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17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35">
      <c r="A50" s="11" t="s">
        <v>18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18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35">
      <c r="A51" s="13" t="s">
        <v>19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19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35">
      <c r="A52" s="11" t="s">
        <v>20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20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35">
      <c r="A53" s="11" t="s">
        <v>21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21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35">
      <c r="A54" s="15" t="s">
        <v>22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22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35">
      <c r="A55" s="15" t="s">
        <v>23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23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35">
      <c r="A56" s="4" t="s">
        <v>24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24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35">
      <c r="A58" s="20" t="s">
        <v>25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25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35">
      <c r="A59" s="34" t="s">
        <v>68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67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35">
      <c r="A60" s="19" t="s">
        <v>26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69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35">
      <c r="A61" s="20" t="s">
        <v>71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35">
      <c r="A62" s="20" t="s">
        <v>27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3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35">
      <c r="A65" s="26" t="s">
        <v>73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90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13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35">
      <c r="A67" s="4" t="s">
        <v>12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14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35">
      <c r="A69" s="11" t="s">
        <v>16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16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35">
      <c r="A70" s="11" t="s">
        <v>17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17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35">
      <c r="A71" s="11" t="s">
        <v>18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18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35">
      <c r="A72" s="13" t="s">
        <v>19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19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35">
      <c r="A73" s="11" t="s">
        <v>20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20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35">
      <c r="A74" s="11" t="s">
        <v>21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21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35">
      <c r="A75" s="15" t="s">
        <v>22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22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35">
      <c r="A76" s="15" t="s">
        <v>23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23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35">
      <c r="A77" s="4" t="s">
        <v>24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24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35">
      <c r="B78" s="14"/>
    </row>
    <row r="79" spans="1:19" x14ac:dyDescent="0.35">
      <c r="A79" s="20" t="s">
        <v>25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25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35">
      <c r="A80" s="34" t="s">
        <v>68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67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35">
      <c r="A81" s="19" t="s">
        <v>26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69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35">
      <c r="A82" s="20" t="s">
        <v>71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35">
      <c r="A83" s="20" t="s">
        <v>27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3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35">
      <c r="A85" s="26" t="s">
        <v>74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91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13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35">
      <c r="A87" s="4" t="s">
        <v>12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15</v>
      </c>
      <c r="L87" s="3"/>
      <c r="M87" s="3"/>
    </row>
    <row r="88" spans="1:19" x14ac:dyDescent="0.35">
      <c r="A88" s="4" t="s">
        <v>14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14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35">
      <c r="A89" s="11" t="s">
        <v>16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16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35">
      <c r="A90" s="11" t="s">
        <v>17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17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35">
      <c r="A91" s="11" t="s">
        <v>18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18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35">
      <c r="A92" s="13" t="s">
        <v>19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19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35">
      <c r="A93" s="11" t="s">
        <v>20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20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35">
      <c r="A94" s="11" t="s">
        <v>21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75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35">
      <c r="A95" s="15" t="s">
        <v>22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22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35">
      <c r="A96" s="15" t="s">
        <v>23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23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35">
      <c r="A97" s="4" t="s">
        <v>24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24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35">
      <c r="A99" s="20" t="s">
        <v>25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25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35">
      <c r="A100" s="34" t="s">
        <v>68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67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35">
      <c r="A101" s="19" t="s">
        <v>26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69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35">
      <c r="A102" s="20" t="s">
        <v>71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35">
      <c r="A103" s="20" t="s">
        <v>27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35">
      <c r="B104" s="14"/>
    </row>
    <row r="105" spans="1:19" x14ac:dyDescent="0.3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35">
      <c r="A106" s="26" t="s">
        <v>76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92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13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35">
      <c r="A108" s="4" t="s">
        <v>12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15</v>
      </c>
      <c r="L108" s="3"/>
      <c r="M108" s="3"/>
    </row>
    <row r="109" spans="1:19" x14ac:dyDescent="0.35">
      <c r="A109" s="4" t="s">
        <v>14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14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35">
      <c r="A110" s="11" t="s">
        <v>16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16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35">
      <c r="A111" s="11" t="s">
        <v>17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17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35">
      <c r="A112" s="11" t="s">
        <v>18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18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35">
      <c r="A113" s="13" t="s">
        <v>19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19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35">
      <c r="A114" s="11" t="s">
        <v>20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20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35">
      <c r="A115" s="11" t="s">
        <v>21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75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35">
      <c r="A116" s="15" t="s">
        <v>22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22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35">
      <c r="A117" s="15" t="s">
        <v>23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23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35">
      <c r="A118" s="4" t="s">
        <v>24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24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5">
      <c r="A120" s="20" t="s">
        <v>25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25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35">
      <c r="A121" s="34" t="s">
        <v>68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67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35">
      <c r="A122" s="19" t="s">
        <v>26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69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35">
      <c r="A123" s="20" t="s">
        <v>71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35">
      <c r="A124" s="20" t="s">
        <v>27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35">
      <c r="B125" s="14"/>
    </row>
    <row r="126" spans="1:19" x14ac:dyDescent="0.3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3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35">
      <c r="A129" s="26" t="s">
        <v>77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93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3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13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35">
      <c r="A131" s="4" t="s">
        <v>12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15</v>
      </c>
      <c r="L131" s="3"/>
      <c r="M131" s="3"/>
    </row>
    <row r="132" spans="1:19" x14ac:dyDescent="0.35">
      <c r="A132" s="4" t="s">
        <v>14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14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35">
      <c r="A133" s="11" t="s">
        <v>16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16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35">
      <c r="A134" s="11" t="s">
        <v>17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17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35">
      <c r="A135" s="11" t="s">
        <v>18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18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35">
      <c r="A136" s="13" t="s">
        <v>19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19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35">
      <c r="A137" s="11" t="s">
        <v>20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20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35">
      <c r="A138" s="11" t="s">
        <v>21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75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35">
      <c r="A139" s="15" t="s">
        <v>22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22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35">
      <c r="A140" s="15" t="s">
        <v>23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23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35">
      <c r="A141" s="4" t="s">
        <v>24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24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3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35">
      <c r="A143" s="20" t="s">
        <v>25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25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35">
      <c r="A144" s="34" t="s">
        <v>78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67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35">
      <c r="A145" s="19" t="s">
        <v>26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69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35">
      <c r="A146" s="20" t="s">
        <v>71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35">
      <c r="A147" s="20" t="s">
        <v>27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3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35">
      <c r="A151" s="26" t="s">
        <v>79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94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3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13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35">
      <c r="A153" s="4" t="s">
        <v>12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15</v>
      </c>
      <c r="L153" s="3"/>
      <c r="M153" s="3"/>
      <c r="V153" s="14"/>
    </row>
    <row r="154" spans="1:23" x14ac:dyDescent="0.35">
      <c r="A154" s="4" t="s">
        <v>14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14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35">
      <c r="A155" s="11" t="s">
        <v>16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16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35">
      <c r="A156" s="11" t="s">
        <v>17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17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35">
      <c r="A157" s="11" t="s">
        <v>18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18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35">
      <c r="A158" s="13" t="s">
        <v>19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19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35">
      <c r="A159" s="11" t="s">
        <v>20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20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35">
      <c r="A160" s="11" t="s">
        <v>21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75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35">
      <c r="A161" s="15" t="s">
        <v>22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22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35">
      <c r="A162" s="15" t="s">
        <v>23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23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35">
      <c r="A163" s="4" t="s">
        <v>24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24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3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35">
      <c r="A165" s="20" t="s">
        <v>25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25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35">
      <c r="A166" s="34" t="s">
        <v>78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67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35">
      <c r="A167" s="19" t="s">
        <v>26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69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35">
      <c r="A168" s="20" t="s">
        <v>71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35">
      <c r="A169" s="20" t="s">
        <v>27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3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35">
      <c r="A173" s="26" t="s">
        <v>80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95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3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13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35">
      <c r="A175" s="4" t="s">
        <v>12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15</v>
      </c>
      <c r="L175" s="3"/>
      <c r="M175" s="3"/>
    </row>
    <row r="176" spans="1:19" x14ac:dyDescent="0.35">
      <c r="A176" s="4" t="s">
        <v>14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14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35">
      <c r="A177" s="11" t="s">
        <v>16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16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35">
      <c r="A178" s="11" t="s">
        <v>17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17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35">
      <c r="A179" s="11" t="s">
        <v>18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18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35">
      <c r="A180" s="13" t="s">
        <v>19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19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35">
      <c r="A181" s="11" t="s">
        <v>20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20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35">
      <c r="A182" s="11" t="s">
        <v>21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75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35">
      <c r="A183" s="15" t="s">
        <v>22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22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35">
      <c r="A184" s="15" t="s">
        <v>23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23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35">
      <c r="A185" s="4" t="s">
        <v>24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24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3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35">
      <c r="A187" s="20" t="s">
        <v>25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25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35">
      <c r="A188" s="34" t="s">
        <v>78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67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35">
      <c r="A189" s="19" t="s">
        <v>26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69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35">
      <c r="A190" s="20" t="s">
        <v>71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35">
      <c r="A191" s="20" t="s">
        <v>27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  <row r="194" spans="1:19" x14ac:dyDescent="0.35">
      <c r="B194" s="14"/>
      <c r="C194" s="14"/>
      <c r="D194" s="14"/>
      <c r="E194" s="14"/>
      <c r="F194" s="14"/>
      <c r="G194" s="14"/>
      <c r="K194" s="5" t="s">
        <v>10</v>
      </c>
      <c r="L194" s="7"/>
      <c r="M194" s="7"/>
    </row>
    <row r="195" spans="1:19" x14ac:dyDescent="0.35">
      <c r="A195" s="26" t="s">
        <v>81</v>
      </c>
      <c r="B195" s="13" t="s">
        <v>2</v>
      </c>
      <c r="C195" s="13" t="s">
        <v>3</v>
      </c>
      <c r="D195" s="13" t="s">
        <v>4</v>
      </c>
      <c r="E195" s="13" t="s">
        <v>5</v>
      </c>
      <c r="F195" s="13" t="s">
        <v>6</v>
      </c>
      <c r="G195" s="13" t="s">
        <v>7</v>
      </c>
      <c r="H195" s="13" t="s">
        <v>8</v>
      </c>
      <c r="I195" s="38" t="s">
        <v>9</v>
      </c>
      <c r="J195" s="8"/>
      <c r="K195" s="6" t="s">
        <v>96</v>
      </c>
      <c r="L195" s="3" t="s">
        <v>2</v>
      </c>
      <c r="M195" s="3" t="s">
        <v>3</v>
      </c>
      <c r="N195" s="4" t="s">
        <v>4</v>
      </c>
      <c r="O195" s="4" t="s">
        <v>5</v>
      </c>
      <c r="P195" s="4" t="s">
        <v>6</v>
      </c>
      <c r="Q195" s="4" t="s">
        <v>7</v>
      </c>
      <c r="R195" s="4" t="s">
        <v>8</v>
      </c>
      <c r="S195" s="4" t="s">
        <v>9</v>
      </c>
    </row>
    <row r="196" spans="1:19" x14ac:dyDescent="0.35">
      <c r="A196" s="4" t="s">
        <v>11</v>
      </c>
      <c r="B196" s="3">
        <v>359047</v>
      </c>
      <c r="C196" s="3">
        <v>159621</v>
      </c>
      <c r="D196" s="3">
        <v>131401</v>
      </c>
      <c r="E196" s="3">
        <v>4740</v>
      </c>
      <c r="F196" s="3">
        <v>654809</v>
      </c>
      <c r="G196" s="3">
        <v>170572</v>
      </c>
      <c r="H196" s="3">
        <v>825381</v>
      </c>
      <c r="I196" s="3">
        <v>2681104</v>
      </c>
      <c r="J196" s="9"/>
      <c r="K196" s="4" t="s">
        <v>13</v>
      </c>
      <c r="L196" s="10">
        <v>1.0034817168782926</v>
      </c>
      <c r="M196" s="10">
        <v>1.3722204471842669</v>
      </c>
      <c r="N196" s="10">
        <v>1.5957945525528725</v>
      </c>
      <c r="O196" s="10">
        <v>1.7097046413502097</v>
      </c>
      <c r="P196" s="10">
        <v>1.2404091908119828</v>
      </c>
      <c r="Q196" s="10">
        <v>1.1366364533139581</v>
      </c>
      <c r="R196" s="10">
        <v>1.222089442457337</v>
      </c>
      <c r="S196" s="10">
        <v>0.93561876003318112</v>
      </c>
    </row>
    <row r="197" spans="1:19" x14ac:dyDescent="0.35">
      <c r="A197" s="4" t="s">
        <v>12</v>
      </c>
      <c r="B197" s="23">
        <v>11.703481716878292</v>
      </c>
      <c r="C197" s="23">
        <v>10.172220447184268</v>
      </c>
      <c r="D197" s="23">
        <v>12.595794552552873</v>
      </c>
      <c r="E197" s="23">
        <v>7.1097046413502101</v>
      </c>
      <c r="F197" s="23">
        <v>11.476018197672909</v>
      </c>
      <c r="G197" s="23">
        <v>9.1873226555354925</v>
      </c>
      <c r="H197" s="23">
        <v>11.003039808282477</v>
      </c>
      <c r="I197" s="23">
        <v>10.63561876003318</v>
      </c>
      <c r="K197" s="5" t="s">
        <v>15</v>
      </c>
      <c r="L197" s="3"/>
      <c r="M197" s="3"/>
    </row>
    <row r="198" spans="1:19" x14ac:dyDescent="0.35">
      <c r="A198" s="4" t="s">
        <v>14</v>
      </c>
      <c r="B198" s="3">
        <v>42021</v>
      </c>
      <c r="C198" s="3">
        <v>16237</v>
      </c>
      <c r="D198" s="3">
        <v>16551</v>
      </c>
      <c r="E198" s="3">
        <v>337</v>
      </c>
      <c r="F198" s="3">
        <v>75146</v>
      </c>
      <c r="G198" s="3">
        <v>15671</v>
      </c>
      <c r="H198" s="3">
        <v>90817</v>
      </c>
      <c r="I198" s="3">
        <v>285152</v>
      </c>
      <c r="K198" s="4" t="s">
        <v>14</v>
      </c>
      <c r="L198" s="3">
        <v>11.562151542505177</v>
      </c>
      <c r="M198" s="3">
        <v>20.291895095569728</v>
      </c>
      <c r="N198" s="3">
        <v>17.482964224872234</v>
      </c>
      <c r="O198" s="3">
        <v>31.640625</v>
      </c>
      <c r="P198" s="3">
        <v>14.71270684496551</v>
      </c>
      <c r="Q198" s="3">
        <v>15.74710096757515</v>
      </c>
      <c r="R198" s="3">
        <v>14.889875643604441</v>
      </c>
      <c r="S198" s="3">
        <v>11.357050806420105</v>
      </c>
    </row>
    <row r="199" spans="1:19" x14ac:dyDescent="0.35">
      <c r="A199" s="11" t="s">
        <v>16</v>
      </c>
      <c r="B199" s="3">
        <v>23380</v>
      </c>
      <c r="C199" s="3">
        <v>8635</v>
      </c>
      <c r="D199" s="3">
        <v>9286</v>
      </c>
      <c r="E199" s="3">
        <v>184</v>
      </c>
      <c r="F199" s="3">
        <v>41485</v>
      </c>
      <c r="G199" s="3">
        <v>8903</v>
      </c>
      <c r="H199" s="3">
        <v>50388</v>
      </c>
      <c r="I199" s="3">
        <v>165169</v>
      </c>
      <c r="K199" s="11" t="s">
        <v>16</v>
      </c>
      <c r="L199" s="3">
        <v>11.137519608309177</v>
      </c>
      <c r="M199" s="3">
        <v>17.259641499185221</v>
      </c>
      <c r="N199" s="3">
        <v>17.070095814422586</v>
      </c>
      <c r="O199" s="3">
        <v>19.480519480519476</v>
      </c>
      <c r="P199" s="3">
        <v>13.698029435141294</v>
      </c>
      <c r="Q199" s="3">
        <v>15.894298359802136</v>
      </c>
      <c r="R199" s="3">
        <v>14.080010867350396</v>
      </c>
      <c r="S199" s="3">
        <v>9.6797970675733183</v>
      </c>
    </row>
    <row r="200" spans="1:19" x14ac:dyDescent="0.35">
      <c r="A200" s="11" t="s">
        <v>17</v>
      </c>
      <c r="B200" s="3">
        <v>18637</v>
      </c>
      <c r="C200" s="3">
        <v>7596</v>
      </c>
      <c r="D200" s="3">
        <v>7263</v>
      </c>
      <c r="E200" s="3">
        <v>153</v>
      </c>
      <c r="F200" s="3">
        <v>33649</v>
      </c>
      <c r="G200" s="3">
        <v>6768</v>
      </c>
      <c r="H200" s="3">
        <v>40417</v>
      </c>
      <c r="I200" s="3">
        <v>119930</v>
      </c>
      <c r="K200" s="11" t="s">
        <v>17</v>
      </c>
      <c r="L200" s="3">
        <v>12.075290155752</v>
      </c>
      <c r="M200" s="3">
        <v>23.834365829801115</v>
      </c>
      <c r="N200" s="3">
        <v>17.982456140350877</v>
      </c>
      <c r="O200" s="3">
        <v>50</v>
      </c>
      <c r="P200" s="3">
        <v>15.947072809344959</v>
      </c>
      <c r="Q200" s="3">
        <v>15.554037903363493</v>
      </c>
      <c r="R200" s="3">
        <v>15.881071162337278</v>
      </c>
      <c r="S200" s="3">
        <v>13.701435370409001</v>
      </c>
    </row>
    <row r="201" spans="1:19" x14ac:dyDescent="0.35">
      <c r="A201" s="11" t="s">
        <v>18</v>
      </c>
      <c r="B201" s="3">
        <v>3021</v>
      </c>
      <c r="C201" s="3">
        <v>1321</v>
      </c>
      <c r="D201" s="3">
        <v>1699</v>
      </c>
      <c r="E201" s="3">
        <v>24</v>
      </c>
      <c r="F201" s="3">
        <v>6065</v>
      </c>
      <c r="G201" s="3">
        <v>1931</v>
      </c>
      <c r="H201" s="3">
        <v>7996</v>
      </c>
      <c r="I201" s="3">
        <v>31347</v>
      </c>
      <c r="K201" s="11" t="s">
        <v>18</v>
      </c>
      <c r="L201" s="3">
        <v>16.237014236244704</v>
      </c>
      <c r="M201" s="3">
        <v>25.451092117758776</v>
      </c>
      <c r="N201" s="3">
        <v>25.665680473372788</v>
      </c>
      <c r="O201" s="3">
        <v>84.615384615384613</v>
      </c>
      <c r="P201" s="3">
        <v>20.888977476579626</v>
      </c>
      <c r="Q201" s="3">
        <v>23.782051282051285</v>
      </c>
      <c r="R201" s="3">
        <v>21.575186255131527</v>
      </c>
      <c r="S201" s="3">
        <v>18.036675829348198</v>
      </c>
    </row>
    <row r="202" spans="1:19" x14ac:dyDescent="0.35">
      <c r="A202" s="13" t="s">
        <v>19</v>
      </c>
      <c r="B202" s="3">
        <v>4480</v>
      </c>
      <c r="C202" s="3">
        <v>1780</v>
      </c>
      <c r="D202" s="3">
        <v>1988</v>
      </c>
      <c r="E202" s="3">
        <v>36</v>
      </c>
      <c r="F202" s="3">
        <v>8284</v>
      </c>
      <c r="G202" s="3">
        <v>1527</v>
      </c>
      <c r="H202" s="3">
        <v>9811</v>
      </c>
      <c r="I202" s="3">
        <v>30064</v>
      </c>
      <c r="K202" s="13" t="s">
        <v>19</v>
      </c>
      <c r="L202" s="3">
        <v>13.389015439129338</v>
      </c>
      <c r="M202" s="3">
        <v>23.697011813759559</v>
      </c>
      <c r="N202" s="3">
        <v>18.262938726948235</v>
      </c>
      <c r="O202" s="3">
        <v>63.636363636363654</v>
      </c>
      <c r="P202" s="3">
        <v>16.791202594106863</v>
      </c>
      <c r="Q202" s="3">
        <v>15.506807866868371</v>
      </c>
      <c r="R202" s="3">
        <v>16.589423648247177</v>
      </c>
      <c r="S202" s="3">
        <v>13.273802795674627</v>
      </c>
    </row>
    <row r="203" spans="1:19" x14ac:dyDescent="0.35">
      <c r="A203" s="11" t="s">
        <v>20</v>
      </c>
      <c r="B203" s="3">
        <v>25023</v>
      </c>
      <c r="C203" s="3">
        <v>9767</v>
      </c>
      <c r="D203" s="3">
        <v>9997</v>
      </c>
      <c r="E203" s="3">
        <v>181</v>
      </c>
      <c r="F203" s="3">
        <v>44968</v>
      </c>
      <c r="G203" s="3">
        <v>7943</v>
      </c>
      <c r="H203" s="3">
        <v>52911</v>
      </c>
      <c r="I203" s="3">
        <v>152288</v>
      </c>
      <c r="J203" s="14"/>
      <c r="K203" s="11" t="s">
        <v>20</v>
      </c>
      <c r="L203" s="3">
        <v>12.914579666982533</v>
      </c>
      <c r="M203" s="3">
        <v>22.026486756621694</v>
      </c>
      <c r="N203" s="3">
        <v>18.926956935522242</v>
      </c>
      <c r="O203" s="3">
        <v>36.090225563909769</v>
      </c>
      <c r="P203" s="3">
        <v>16.184373708143852</v>
      </c>
      <c r="Q203" s="3">
        <v>15.333236532597638</v>
      </c>
      <c r="R203" s="3">
        <v>16.055800486938224</v>
      </c>
      <c r="S203" s="3">
        <v>12.009414533686382</v>
      </c>
    </row>
    <row r="204" spans="1:19" x14ac:dyDescent="0.35">
      <c r="A204" s="11" t="s">
        <v>21</v>
      </c>
      <c r="B204" s="3">
        <v>13977</v>
      </c>
      <c r="C204" s="3">
        <v>5149</v>
      </c>
      <c r="D204" s="3">
        <v>4855</v>
      </c>
      <c r="E204" s="3">
        <v>132</v>
      </c>
      <c r="F204" s="3">
        <v>24113</v>
      </c>
      <c r="G204" s="3">
        <v>5797</v>
      </c>
      <c r="H204" s="3">
        <v>29910</v>
      </c>
      <c r="I204" s="3">
        <v>101517</v>
      </c>
      <c r="K204" s="11" t="s">
        <v>75</v>
      </c>
      <c r="L204" s="3">
        <v>8.2984658298465916</v>
      </c>
      <c r="M204" s="3">
        <v>15.942355325377179</v>
      </c>
      <c r="N204" s="3">
        <v>12.124711316397224</v>
      </c>
      <c r="O204" s="3">
        <v>20</v>
      </c>
      <c r="P204" s="3">
        <v>10.676091247073941</v>
      </c>
      <c r="Q204" s="3">
        <v>13.845247446975634</v>
      </c>
      <c r="R204" s="3">
        <v>11.276461177871198</v>
      </c>
      <c r="S204" s="3">
        <v>8.5128216091413549</v>
      </c>
    </row>
    <row r="205" spans="1:19" x14ac:dyDescent="0.35">
      <c r="A205" s="15" t="s">
        <v>22</v>
      </c>
      <c r="B205" s="3">
        <v>17497</v>
      </c>
      <c r="C205" s="3">
        <v>5686</v>
      </c>
      <c r="D205" s="3">
        <v>6067</v>
      </c>
      <c r="E205" s="3">
        <v>126</v>
      </c>
      <c r="F205" s="3">
        <v>29376</v>
      </c>
      <c r="G205" s="3">
        <v>6207</v>
      </c>
      <c r="H205" s="3">
        <v>35583</v>
      </c>
      <c r="I205" s="3">
        <v>101038</v>
      </c>
      <c r="K205" s="15" t="s">
        <v>22</v>
      </c>
      <c r="L205" s="3">
        <v>6.3001215066828706</v>
      </c>
      <c r="M205" s="3">
        <v>16.588066434283363</v>
      </c>
      <c r="N205" s="3">
        <v>23.338076844887183</v>
      </c>
      <c r="O205" s="3">
        <v>35.483870967741922</v>
      </c>
      <c r="P205" s="3">
        <v>11.488102015256743</v>
      </c>
      <c r="Q205" s="3">
        <v>15.200445434298445</v>
      </c>
      <c r="R205" s="3">
        <v>12.118347669912083</v>
      </c>
      <c r="S205" s="3">
        <v>12.976194469602945</v>
      </c>
    </row>
    <row r="206" spans="1:19" x14ac:dyDescent="0.35">
      <c r="A206" s="15" t="s">
        <v>23</v>
      </c>
      <c r="B206" s="3">
        <v>9371</v>
      </c>
      <c r="C206" s="3">
        <v>4997</v>
      </c>
      <c r="D206" s="3">
        <v>5776</v>
      </c>
      <c r="E206" s="3">
        <v>77</v>
      </c>
      <c r="F206" s="3">
        <v>20221</v>
      </c>
      <c r="G206" s="3">
        <v>2547</v>
      </c>
      <c r="H206" s="3">
        <v>22768</v>
      </c>
      <c r="I206" s="3">
        <v>43393</v>
      </c>
      <c r="K206" s="15" t="s">
        <v>23</v>
      </c>
      <c r="L206" s="3">
        <v>16.685344290872877</v>
      </c>
      <c r="M206" s="3">
        <v>23.504695996045484</v>
      </c>
      <c r="N206" s="3">
        <v>23.129396717117885</v>
      </c>
      <c r="O206" s="3">
        <v>32.758620689655174</v>
      </c>
      <c r="P206" s="3">
        <v>20.177106858433376</v>
      </c>
      <c r="Q206" s="3">
        <v>20.482497634815516</v>
      </c>
      <c r="R206" s="3">
        <v>20.211193241816261</v>
      </c>
      <c r="S206" s="3">
        <v>17.612142566743458</v>
      </c>
    </row>
    <row r="207" spans="1:19" x14ac:dyDescent="0.35">
      <c r="A207" s="4" t="s">
        <v>24</v>
      </c>
      <c r="B207" s="3">
        <v>2512</v>
      </c>
      <c r="C207" s="3">
        <v>756</v>
      </c>
      <c r="D207" s="3">
        <v>693</v>
      </c>
      <c r="E207" s="3">
        <v>23</v>
      </c>
      <c r="F207" s="3">
        <v>3984</v>
      </c>
      <c r="G207" s="3">
        <v>992</v>
      </c>
      <c r="H207" s="3">
        <v>4976</v>
      </c>
      <c r="I207" s="3">
        <v>23966</v>
      </c>
      <c r="K207" s="4" t="s">
        <v>24</v>
      </c>
      <c r="L207" s="3">
        <v>-62.395209580838326</v>
      </c>
      <c r="M207" s="3">
        <v>-56.300578034682083</v>
      </c>
      <c r="N207" s="3">
        <v>-62.068965517241381</v>
      </c>
      <c r="O207" s="3">
        <v>-30.303030303030297</v>
      </c>
      <c r="P207" s="3">
        <v>-61.207400194741965</v>
      </c>
      <c r="Q207" s="3">
        <v>-42.157434402332363</v>
      </c>
      <c r="R207" s="3">
        <v>-58.481435127242385</v>
      </c>
      <c r="S207" s="3">
        <v>-46.778885656547708</v>
      </c>
    </row>
    <row r="208" spans="1:19" x14ac:dyDescent="0.35">
      <c r="B208" s="3"/>
      <c r="C208" s="3"/>
      <c r="D208" s="3"/>
      <c r="E208" s="3"/>
      <c r="F208" s="3"/>
      <c r="G208" s="3"/>
      <c r="H208" s="3"/>
      <c r="I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35">
      <c r="A209" s="20" t="s">
        <v>25</v>
      </c>
      <c r="B209" s="17">
        <v>42021</v>
      </c>
      <c r="C209" s="17">
        <v>16237</v>
      </c>
      <c r="D209" s="17">
        <v>16551</v>
      </c>
      <c r="E209" s="17">
        <v>337</v>
      </c>
      <c r="F209" s="17">
        <v>75146</v>
      </c>
      <c r="G209" s="17">
        <v>15671</v>
      </c>
      <c r="H209" s="17">
        <v>90817</v>
      </c>
      <c r="I209" s="17">
        <v>285152</v>
      </c>
      <c r="J209" s="18"/>
      <c r="K209" s="35" t="s">
        <v>25</v>
      </c>
      <c r="L209" s="17">
        <v>11.562151542505177</v>
      </c>
      <c r="M209" s="17">
        <v>20.291895095569728</v>
      </c>
      <c r="N209" s="17">
        <v>17.482964224872234</v>
      </c>
      <c r="O209" s="17">
        <v>31.640625</v>
      </c>
      <c r="P209" s="17">
        <v>14.71270684496551</v>
      </c>
      <c r="Q209" s="17">
        <v>15.74710096757515</v>
      </c>
      <c r="R209" s="17">
        <v>14.889875643604441</v>
      </c>
      <c r="S209" s="17">
        <v>11.357050806420105</v>
      </c>
    </row>
    <row r="210" spans="1:19" x14ac:dyDescent="0.35">
      <c r="A210" s="34" t="s">
        <v>78</v>
      </c>
      <c r="B210" s="17">
        <v>40225</v>
      </c>
      <c r="C210" s="17">
        <v>15400</v>
      </c>
      <c r="D210" s="17">
        <v>15505</v>
      </c>
      <c r="E210" s="17">
        <v>320</v>
      </c>
      <c r="F210" s="17">
        <v>71450</v>
      </c>
      <c r="G210" s="17">
        <v>14465</v>
      </c>
      <c r="H210" s="17">
        <v>85915</v>
      </c>
      <c r="I210" s="17">
        <v>263418</v>
      </c>
      <c r="K210" s="36" t="s">
        <v>67</v>
      </c>
      <c r="L210" s="17">
        <v>11.18635634916248</v>
      </c>
      <c r="M210" s="17">
        <v>20.632931223562579</v>
      </c>
      <c r="N210" s="17">
        <v>17.711812936532027</v>
      </c>
      <c r="O210" s="17">
        <v>33.333333333333314</v>
      </c>
      <c r="P210" s="17">
        <v>14.584001539547103</v>
      </c>
      <c r="Q210" s="17">
        <v>15.30490235153448</v>
      </c>
      <c r="R210" s="17">
        <v>14.704743594878565</v>
      </c>
      <c r="S210" s="17">
        <v>12.150989024089114</v>
      </c>
    </row>
    <row r="211" spans="1:19" x14ac:dyDescent="0.35">
      <c r="A211" s="19" t="s">
        <v>26</v>
      </c>
      <c r="B211" s="17">
        <v>1796</v>
      </c>
      <c r="C211" s="17">
        <v>837</v>
      </c>
      <c r="D211" s="17">
        <v>1046</v>
      </c>
      <c r="E211" s="17">
        <v>17</v>
      </c>
      <c r="F211" s="17">
        <v>3696</v>
      </c>
      <c r="G211" s="17">
        <v>1206</v>
      </c>
      <c r="H211" s="17">
        <v>4902</v>
      </c>
      <c r="I211" s="17">
        <v>21734</v>
      </c>
      <c r="K211" s="37" t="s">
        <v>69</v>
      </c>
      <c r="L211" s="17">
        <v>20.6989247311828</v>
      </c>
      <c r="M211" s="17">
        <v>14.344262295081961</v>
      </c>
      <c r="N211" s="17">
        <v>14.192139737991269</v>
      </c>
      <c r="O211" s="17">
        <v>6.25</v>
      </c>
      <c r="P211" s="17">
        <v>17.258883248730967</v>
      </c>
      <c r="Q211" s="17">
        <v>21.327967806841059</v>
      </c>
      <c r="R211" s="17">
        <v>18.234442836468887</v>
      </c>
      <c r="S211" s="17">
        <v>2.5575688939222232</v>
      </c>
    </row>
    <row r="212" spans="1:19" x14ac:dyDescent="0.35">
      <c r="A212" s="20" t="s">
        <v>71</v>
      </c>
      <c r="B212" s="17"/>
      <c r="C212" s="17"/>
      <c r="D212" s="17"/>
      <c r="E212" s="17"/>
      <c r="F212" s="17"/>
      <c r="G212" s="17"/>
      <c r="H212" s="17"/>
      <c r="I212" s="17"/>
      <c r="K212" s="26"/>
      <c r="L212" s="7"/>
      <c r="M212" s="7"/>
      <c r="N212" s="7"/>
      <c r="O212" s="7"/>
      <c r="P212" s="7"/>
      <c r="Q212" s="7"/>
      <c r="R212" s="7"/>
      <c r="S212" s="8"/>
    </row>
    <row r="213" spans="1:19" x14ac:dyDescent="0.35">
      <c r="A213" s="20" t="s">
        <v>27</v>
      </c>
      <c r="B213" s="21">
        <v>4.2740534494657432</v>
      </c>
      <c r="C213" s="21">
        <v>5.1548931452854596</v>
      </c>
      <c r="D213" s="21">
        <v>6.3198598272007729</v>
      </c>
      <c r="E213" s="21">
        <v>5.0445103857566762</v>
      </c>
      <c r="F213" s="21">
        <v>4.9184254650946153</v>
      </c>
      <c r="G213" s="21">
        <v>7.6957437304575329</v>
      </c>
      <c r="H213" s="21">
        <v>5.3976678375194069</v>
      </c>
      <c r="I213" s="21">
        <v>7.6218998990012343</v>
      </c>
      <c r="K213" s="4"/>
      <c r="L213" s="3"/>
      <c r="M213" s="3"/>
      <c r="N213" s="3"/>
      <c r="O213" s="3"/>
      <c r="P213" s="3"/>
      <c r="Q213" s="3"/>
      <c r="R213" s="3"/>
      <c r="S213" s="3"/>
    </row>
    <row r="216" spans="1:19" x14ac:dyDescent="0.35">
      <c r="B216" s="14"/>
      <c r="C216" s="14"/>
      <c r="D216" s="14"/>
      <c r="E216" s="14"/>
      <c r="F216" s="14"/>
      <c r="G216" s="14"/>
      <c r="K216" s="5" t="s">
        <v>10</v>
      </c>
      <c r="L216" s="7"/>
      <c r="M216" s="7"/>
    </row>
    <row r="217" spans="1:19" x14ac:dyDescent="0.35">
      <c r="A217" s="26" t="s">
        <v>82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  <c r="I217" s="38" t="s">
        <v>9</v>
      </c>
      <c r="J217" s="8"/>
      <c r="K217" s="6" t="s">
        <v>97</v>
      </c>
      <c r="L217" s="3" t="s">
        <v>2</v>
      </c>
      <c r="M217" s="3" t="s">
        <v>3</v>
      </c>
      <c r="N217" s="4" t="s">
        <v>4</v>
      </c>
      <c r="O217" s="4" t="s">
        <v>5</v>
      </c>
      <c r="P217" s="4" t="s">
        <v>6</v>
      </c>
      <c r="Q217" s="4" t="s">
        <v>7</v>
      </c>
      <c r="R217" s="4" t="s">
        <v>8</v>
      </c>
      <c r="S217" s="4" t="s">
        <v>9</v>
      </c>
    </row>
    <row r="218" spans="1:19" x14ac:dyDescent="0.35">
      <c r="A218" s="4" t="s">
        <v>11</v>
      </c>
      <c r="B218" s="3">
        <v>359047</v>
      </c>
      <c r="C218" s="3">
        <v>159621</v>
      </c>
      <c r="D218" s="3">
        <v>131401</v>
      </c>
      <c r="E218" s="3">
        <v>4740</v>
      </c>
      <c r="F218" s="3">
        <v>654809</v>
      </c>
      <c r="G218" s="3">
        <v>170572</v>
      </c>
      <c r="H218" s="3">
        <v>825381</v>
      </c>
      <c r="I218" s="3">
        <v>2681104</v>
      </c>
      <c r="J218" s="9"/>
      <c r="K218" s="4" t="s">
        <v>13</v>
      </c>
      <c r="L218" s="10">
        <v>1.0357763746807525</v>
      </c>
      <c r="M218" s="10">
        <v>1.1999999999999993</v>
      </c>
      <c r="N218" s="10">
        <v>1.2999999999999989</v>
      </c>
      <c r="O218" s="10">
        <v>1.6000000000000005</v>
      </c>
      <c r="P218" s="10">
        <v>1.1395541756013738</v>
      </c>
      <c r="Q218" s="10">
        <v>0.99232082801845856</v>
      </c>
      <c r="R218" s="10">
        <v>1.1119908944375414</v>
      </c>
      <c r="S218" s="10">
        <v>0.90000000000000036</v>
      </c>
    </row>
    <row r="219" spans="1:19" x14ac:dyDescent="0.35">
      <c r="A219" s="4" t="s">
        <v>12</v>
      </c>
      <c r="B219" s="23">
        <v>11.835776374680753</v>
      </c>
      <c r="C219" s="23">
        <v>10.199999999999999</v>
      </c>
      <c r="D219" s="23">
        <v>12.7</v>
      </c>
      <c r="E219" s="23">
        <v>6.9</v>
      </c>
      <c r="F219" s="23">
        <v>11.573756622160051</v>
      </c>
      <c r="G219" s="23">
        <v>9.4247590460333477</v>
      </c>
      <c r="H219" s="23">
        <v>11.129648004981942</v>
      </c>
      <c r="I219" s="23">
        <v>10.9</v>
      </c>
      <c r="K219" s="5" t="s">
        <v>15</v>
      </c>
      <c r="L219" s="3"/>
      <c r="M219" s="3"/>
    </row>
    <row r="220" spans="1:19" x14ac:dyDescent="0.35">
      <c r="A220" s="4" t="s">
        <v>14</v>
      </c>
      <c r="B220" s="3">
        <v>42496</v>
      </c>
      <c r="C220" s="3">
        <v>16336</v>
      </c>
      <c r="D220" s="3">
        <v>16628</v>
      </c>
      <c r="E220" s="3">
        <v>326</v>
      </c>
      <c r="F220" s="3">
        <v>75786</v>
      </c>
      <c r="G220" s="3">
        <v>16076</v>
      </c>
      <c r="H220" s="3">
        <v>91862</v>
      </c>
      <c r="I220" s="3">
        <v>292409</v>
      </c>
      <c r="K220" s="4" t="s">
        <v>14</v>
      </c>
      <c r="L220" s="3">
        <v>11.69636755506491</v>
      </c>
      <c r="M220" s="3">
        <v>17.643669883335747</v>
      </c>
      <c r="N220" s="3">
        <v>13.952850877192986</v>
      </c>
      <c r="O220" s="3">
        <v>27.843137254901947</v>
      </c>
      <c r="P220" s="3">
        <v>13.487773102322592</v>
      </c>
      <c r="Q220" s="3">
        <v>13.362950426627179</v>
      </c>
      <c r="R220" s="3">
        <v>13.465909090909093</v>
      </c>
      <c r="S220" s="3">
        <v>10.636518764874367</v>
      </c>
    </row>
    <row r="221" spans="1:19" x14ac:dyDescent="0.35">
      <c r="A221" s="11" t="s">
        <v>16</v>
      </c>
      <c r="B221" s="3">
        <v>23718</v>
      </c>
      <c r="C221" s="3">
        <v>8758</v>
      </c>
      <c r="D221" s="3">
        <v>9508</v>
      </c>
      <c r="E221" s="3">
        <v>176</v>
      </c>
      <c r="F221" s="3">
        <v>42160</v>
      </c>
      <c r="G221" s="3">
        <v>9191</v>
      </c>
      <c r="H221" s="3">
        <v>51351</v>
      </c>
      <c r="I221" s="3">
        <v>171359</v>
      </c>
      <c r="K221" s="11" t="s">
        <v>16</v>
      </c>
      <c r="L221" s="3">
        <v>10.764488861906329</v>
      </c>
      <c r="M221" s="3">
        <v>15.358271865121182</v>
      </c>
      <c r="N221" s="3">
        <v>13.298379408960926</v>
      </c>
      <c r="O221" s="3">
        <v>18.120805369127524</v>
      </c>
      <c r="P221" s="3">
        <v>12.288925584616209</v>
      </c>
      <c r="Q221" s="3">
        <v>11.853474504076928</v>
      </c>
      <c r="R221" s="3">
        <v>12.210737932390799</v>
      </c>
      <c r="S221" s="3">
        <v>8.4173230837366759</v>
      </c>
    </row>
    <row r="222" spans="1:19" x14ac:dyDescent="0.35">
      <c r="A222" s="11" t="s">
        <v>17</v>
      </c>
      <c r="B222" s="3">
        <v>18776</v>
      </c>
      <c r="C222" s="3">
        <v>7573</v>
      </c>
      <c r="D222" s="3">
        <v>7116</v>
      </c>
      <c r="E222" s="3">
        <v>150</v>
      </c>
      <c r="F222" s="3">
        <v>33615</v>
      </c>
      <c r="G222" s="3">
        <v>6883</v>
      </c>
      <c r="H222" s="3">
        <v>40498</v>
      </c>
      <c r="I222" s="3">
        <v>120964</v>
      </c>
      <c r="K222" s="11" t="s">
        <v>17</v>
      </c>
      <c r="L222" s="3">
        <v>12.884025731978596</v>
      </c>
      <c r="M222" s="3">
        <v>20.32094057832856</v>
      </c>
      <c r="N222" s="3">
        <v>14.774193548387089</v>
      </c>
      <c r="O222" s="3">
        <v>41.509433962264154</v>
      </c>
      <c r="P222" s="3">
        <v>14.989908664865055</v>
      </c>
      <c r="Q222" s="3">
        <v>15.409121395036891</v>
      </c>
      <c r="R222" s="3">
        <v>15.060942693979598</v>
      </c>
      <c r="S222" s="3">
        <v>13.857043353852518</v>
      </c>
    </row>
    <row r="223" spans="1:19" x14ac:dyDescent="0.35">
      <c r="A223" s="11" t="s">
        <v>18</v>
      </c>
      <c r="B223" s="3">
        <v>2976</v>
      </c>
      <c r="C223" s="3">
        <v>1330</v>
      </c>
      <c r="D223" s="3">
        <v>1681</v>
      </c>
      <c r="E223" s="3">
        <v>24</v>
      </c>
      <c r="F223" s="3">
        <v>6011</v>
      </c>
      <c r="G223" s="3">
        <v>1943</v>
      </c>
      <c r="H223" s="3">
        <v>7954</v>
      </c>
      <c r="I223" s="3">
        <v>32094</v>
      </c>
      <c r="K223" s="11" t="s">
        <v>18</v>
      </c>
      <c r="L223" s="3">
        <v>18.518518518518505</v>
      </c>
      <c r="M223" s="3">
        <v>22.130394857667596</v>
      </c>
      <c r="N223" s="3">
        <v>19.21985815602838</v>
      </c>
      <c r="O223" s="3">
        <v>118.18181818181816</v>
      </c>
      <c r="P223" s="3">
        <v>19.717187811192986</v>
      </c>
      <c r="Q223" s="3">
        <v>19.129368485591655</v>
      </c>
      <c r="R223" s="3">
        <v>19.573060733613957</v>
      </c>
      <c r="S223" s="3">
        <v>17.435691024186767</v>
      </c>
    </row>
    <row r="224" spans="1:19" x14ac:dyDescent="0.35">
      <c r="A224" s="13" t="s">
        <v>19</v>
      </c>
      <c r="B224" s="3">
        <v>4486</v>
      </c>
      <c r="C224" s="3">
        <v>1791</v>
      </c>
      <c r="D224" s="3">
        <v>1950</v>
      </c>
      <c r="E224" s="3">
        <v>30</v>
      </c>
      <c r="F224" s="3">
        <v>8257</v>
      </c>
      <c r="G224" s="3">
        <v>1549</v>
      </c>
      <c r="H224" s="3">
        <v>9806</v>
      </c>
      <c r="I224" s="3">
        <v>30731</v>
      </c>
      <c r="K224" s="13" t="s">
        <v>19</v>
      </c>
      <c r="L224" s="3">
        <v>11.926147704590818</v>
      </c>
      <c r="M224" s="3">
        <v>21.753908905506464</v>
      </c>
      <c r="N224" s="3">
        <v>12.068965517241367</v>
      </c>
      <c r="O224" s="3">
        <v>36.363636363636346</v>
      </c>
      <c r="P224" s="3">
        <v>14.031211158679739</v>
      </c>
      <c r="Q224" s="3">
        <v>13.148283418553703</v>
      </c>
      <c r="R224" s="3">
        <v>13.890824622531952</v>
      </c>
      <c r="S224" s="3">
        <v>11.989358988375059</v>
      </c>
    </row>
    <row r="225" spans="1:19" x14ac:dyDescent="0.35">
      <c r="A225" s="11" t="s">
        <v>20</v>
      </c>
      <c r="B225" s="3">
        <v>25374</v>
      </c>
      <c r="C225" s="3">
        <v>9809</v>
      </c>
      <c r="D225" s="3">
        <v>10032</v>
      </c>
      <c r="E225" s="3">
        <v>171</v>
      </c>
      <c r="F225" s="3">
        <v>45386</v>
      </c>
      <c r="G225" s="3">
        <v>8190</v>
      </c>
      <c r="H225" s="3">
        <v>53576</v>
      </c>
      <c r="I225" s="3">
        <v>156224</v>
      </c>
      <c r="J225" s="14"/>
      <c r="K225" s="11" t="s">
        <v>20</v>
      </c>
      <c r="L225" s="3">
        <v>12.69319594954699</v>
      </c>
      <c r="M225" s="3">
        <v>18.940220686310184</v>
      </c>
      <c r="N225" s="3">
        <v>14.92725398098294</v>
      </c>
      <c r="O225" s="3">
        <v>27.611940298507463</v>
      </c>
      <c r="P225" s="3">
        <v>14.535910765658926</v>
      </c>
      <c r="Q225" s="3">
        <v>12.716763005780351</v>
      </c>
      <c r="R225" s="3">
        <v>14.254030538258135</v>
      </c>
      <c r="S225" s="3">
        <v>10.899410804287641</v>
      </c>
    </row>
    <row r="226" spans="1:19" x14ac:dyDescent="0.35">
      <c r="A226" s="11" t="s">
        <v>21</v>
      </c>
      <c r="B226" s="3">
        <v>14146</v>
      </c>
      <c r="C226" s="3">
        <v>5197</v>
      </c>
      <c r="D226" s="3">
        <v>4915</v>
      </c>
      <c r="E226" s="3">
        <v>131</v>
      </c>
      <c r="F226" s="3">
        <v>24389</v>
      </c>
      <c r="G226" s="3">
        <v>5943</v>
      </c>
      <c r="H226" s="3">
        <v>30332</v>
      </c>
      <c r="I226" s="3">
        <v>104091</v>
      </c>
      <c r="K226" s="11" t="s">
        <v>75</v>
      </c>
      <c r="L226" s="3">
        <v>8.6565788463015565</v>
      </c>
      <c r="M226" s="3">
        <v>14.219780219780205</v>
      </c>
      <c r="N226" s="3">
        <v>10.375028070963396</v>
      </c>
      <c r="O226" s="3">
        <v>19.090909090909093</v>
      </c>
      <c r="P226" s="3">
        <v>10.197903488161941</v>
      </c>
      <c r="Q226" s="3">
        <v>12.471612414837253</v>
      </c>
      <c r="R226" s="3">
        <v>10.636124890574834</v>
      </c>
      <c r="S226" s="3">
        <v>8.3175508335240949</v>
      </c>
    </row>
    <row r="227" spans="1:19" x14ac:dyDescent="0.35">
      <c r="A227" s="15" t="s">
        <v>22</v>
      </c>
      <c r="B227" s="3">
        <v>17716</v>
      </c>
      <c r="C227" s="3">
        <v>5803</v>
      </c>
      <c r="D227" s="3">
        <v>6169</v>
      </c>
      <c r="E227" s="3">
        <v>125</v>
      </c>
      <c r="F227" s="3">
        <v>29813</v>
      </c>
      <c r="G227" s="3">
        <v>6381</v>
      </c>
      <c r="H227" s="3">
        <v>36194</v>
      </c>
      <c r="I227" s="3">
        <v>102585</v>
      </c>
      <c r="K227" s="15" t="s">
        <v>22</v>
      </c>
      <c r="L227" s="3">
        <v>8.5539215686274446</v>
      </c>
      <c r="M227" s="3">
        <v>18.889571809055525</v>
      </c>
      <c r="N227" s="3">
        <v>24.752275025278053</v>
      </c>
      <c r="O227" s="3">
        <v>32.978723404255305</v>
      </c>
      <c r="P227" s="3">
        <v>13.616615853658544</v>
      </c>
      <c r="Q227" s="3">
        <v>17.795827949049283</v>
      </c>
      <c r="R227" s="3">
        <v>14.331743374293211</v>
      </c>
      <c r="S227" s="3">
        <v>15.048168044231616</v>
      </c>
    </row>
    <row r="228" spans="1:19" x14ac:dyDescent="0.35">
      <c r="A228" s="15" t="s">
        <v>23</v>
      </c>
      <c r="B228" s="3">
        <v>9316</v>
      </c>
      <c r="C228" s="3">
        <v>4918</v>
      </c>
      <c r="D228" s="3">
        <v>5645</v>
      </c>
      <c r="E228" s="3">
        <v>75</v>
      </c>
      <c r="F228" s="3">
        <v>19954</v>
      </c>
      <c r="G228" s="3">
        <v>2600</v>
      </c>
      <c r="H228" s="3">
        <v>22554</v>
      </c>
      <c r="I228" s="3">
        <v>44009</v>
      </c>
      <c r="K228" s="15" t="s">
        <v>23</v>
      </c>
      <c r="L228" s="3">
        <v>13.140636385717769</v>
      </c>
      <c r="M228" s="3">
        <v>17.852863647256186</v>
      </c>
      <c r="N228" s="3">
        <v>14.063447161042646</v>
      </c>
      <c r="O228" s="3">
        <v>19.047619047619051</v>
      </c>
      <c r="P228" s="3">
        <v>14.553074229289862</v>
      </c>
      <c r="Q228" s="3">
        <v>15.761353517364213</v>
      </c>
      <c r="R228" s="3">
        <v>14.691075514874143</v>
      </c>
      <c r="S228" s="3">
        <v>14.663505380266287</v>
      </c>
    </row>
    <row r="229" spans="1:19" x14ac:dyDescent="0.35">
      <c r="A229" s="4" t="s">
        <v>24</v>
      </c>
      <c r="B229" s="3">
        <v>2225</v>
      </c>
      <c r="C229" s="3">
        <v>737</v>
      </c>
      <c r="D229" s="3">
        <v>620</v>
      </c>
      <c r="E229" s="3">
        <v>35</v>
      </c>
      <c r="F229" s="3">
        <v>3617</v>
      </c>
      <c r="G229" s="3">
        <v>888</v>
      </c>
      <c r="H229" s="3">
        <v>4505</v>
      </c>
      <c r="I229" s="3">
        <v>22287</v>
      </c>
      <c r="K229" s="4" t="s">
        <v>24</v>
      </c>
      <c r="L229" s="3">
        <v>-57.731762917933132</v>
      </c>
      <c r="M229" s="3">
        <v>-50.370370370370374</v>
      </c>
      <c r="N229" s="3">
        <v>-60.332693538067815</v>
      </c>
      <c r="O229" s="3">
        <v>45.833333333333314</v>
      </c>
      <c r="P229" s="3">
        <v>-56.60988483685221</v>
      </c>
      <c r="Q229" s="3">
        <v>-45.45454545454546</v>
      </c>
      <c r="R229" s="3">
        <v>-54.787234042553187</v>
      </c>
      <c r="S229" s="3">
        <v>-42.668621700879761</v>
      </c>
    </row>
    <row r="230" spans="1:19" x14ac:dyDescent="0.35">
      <c r="B230" s="3"/>
      <c r="C230" s="3"/>
      <c r="D230" s="3"/>
      <c r="E230" s="3"/>
      <c r="F230" s="3"/>
      <c r="G230" s="3"/>
      <c r="H230" s="3"/>
      <c r="I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35">
      <c r="A231" s="20" t="s">
        <v>25</v>
      </c>
      <c r="B231" s="17">
        <v>42496</v>
      </c>
      <c r="C231" s="17">
        <v>16336</v>
      </c>
      <c r="D231" s="17">
        <v>16628</v>
      </c>
      <c r="E231" s="17">
        <v>320</v>
      </c>
      <c r="F231" s="17">
        <v>77713</v>
      </c>
      <c r="G231" s="17">
        <v>16076</v>
      </c>
      <c r="H231" s="17">
        <v>93789</v>
      </c>
      <c r="I231" s="17">
        <v>292409</v>
      </c>
      <c r="J231" s="18"/>
      <c r="K231" s="35" t="s">
        <v>25</v>
      </c>
      <c r="L231" s="17">
        <v>11.69636755506491</v>
      </c>
      <c r="M231" s="17">
        <v>17.643669883335747</v>
      </c>
      <c r="N231" s="17">
        <v>13.952850877192986</v>
      </c>
      <c r="O231" s="17">
        <v>25.490196078431367</v>
      </c>
      <c r="P231" s="17">
        <v>16.373410802797281</v>
      </c>
      <c r="Q231" s="17">
        <v>13.362950426627179</v>
      </c>
      <c r="R231" s="17">
        <v>15.846096837944671</v>
      </c>
      <c r="S231" s="17">
        <v>10.636518764874367</v>
      </c>
    </row>
    <row r="232" spans="1:19" x14ac:dyDescent="0.35">
      <c r="A232" s="34" t="s">
        <v>78</v>
      </c>
      <c r="B232" s="17">
        <v>40532</v>
      </c>
      <c r="C232" s="17">
        <v>15393</v>
      </c>
      <c r="D232" s="17">
        <v>15394</v>
      </c>
      <c r="E232" s="17">
        <v>302</v>
      </c>
      <c r="F232" s="17">
        <v>73554</v>
      </c>
      <c r="G232" s="17">
        <v>14708</v>
      </c>
      <c r="H232" s="17">
        <v>88262</v>
      </c>
      <c r="I232" s="17">
        <v>267792</v>
      </c>
      <c r="K232" s="36" t="s">
        <v>67</v>
      </c>
      <c r="L232" s="17">
        <v>11.963757907240137</v>
      </c>
      <c r="M232" s="17">
        <v>18.435023466953908</v>
      </c>
      <c r="N232" s="17">
        <v>15.164210368818743</v>
      </c>
      <c r="O232" s="17">
        <v>26.890756302520998</v>
      </c>
      <c r="P232" s="17">
        <v>17.118608983647277</v>
      </c>
      <c r="Q232" s="17">
        <v>14.709093745125571</v>
      </c>
      <c r="R232" s="17">
        <v>16.710082644628102</v>
      </c>
      <c r="S232" s="17">
        <v>12.38778722064842</v>
      </c>
    </row>
    <row r="233" spans="1:19" x14ac:dyDescent="0.35">
      <c r="A233" s="19" t="s">
        <v>26</v>
      </c>
      <c r="B233" s="17">
        <v>1964</v>
      </c>
      <c r="C233" s="17">
        <v>943</v>
      </c>
      <c r="D233" s="17">
        <v>1234</v>
      </c>
      <c r="E233" s="17">
        <v>18</v>
      </c>
      <c r="F233" s="17">
        <v>4159</v>
      </c>
      <c r="G233" s="17">
        <v>1368</v>
      </c>
      <c r="H233" s="17">
        <v>5527</v>
      </c>
      <c r="I233" s="17">
        <v>24617</v>
      </c>
      <c r="K233" s="37" t="s">
        <v>69</v>
      </c>
      <c r="L233" s="17">
        <v>6.4498644986449989</v>
      </c>
      <c r="M233" s="17">
        <v>6.0742407199100086</v>
      </c>
      <c r="N233" s="17">
        <v>0.73469387755102389</v>
      </c>
      <c r="O233" s="17">
        <v>5.8823529411764781</v>
      </c>
      <c r="P233" s="17">
        <v>4.6026156941649816</v>
      </c>
      <c r="Q233" s="17">
        <v>0.66225165562914867</v>
      </c>
      <c r="R233" s="17">
        <v>3.5988753514526621</v>
      </c>
      <c r="S233" s="17">
        <v>-5.3992775343939741</v>
      </c>
    </row>
    <row r="234" spans="1:19" x14ac:dyDescent="0.35">
      <c r="A234" s="20" t="s">
        <v>71</v>
      </c>
      <c r="B234" s="17"/>
      <c r="C234" s="17"/>
      <c r="D234" s="17"/>
      <c r="E234" s="17"/>
      <c r="F234" s="17"/>
      <c r="G234" s="17"/>
      <c r="H234" s="17"/>
      <c r="I234" s="17"/>
      <c r="K234" s="26"/>
      <c r="L234" s="7"/>
      <c r="M234" s="7"/>
      <c r="N234" s="7"/>
      <c r="O234" s="7"/>
      <c r="P234" s="7"/>
      <c r="Q234" s="7"/>
      <c r="R234" s="7"/>
      <c r="S234" s="8"/>
    </row>
    <row r="235" spans="1:19" x14ac:dyDescent="0.35">
      <c r="A235" s="20" t="s">
        <v>27</v>
      </c>
      <c r="B235" s="21">
        <v>4.6216114457831328</v>
      </c>
      <c r="C235" s="21">
        <v>5.7725269343780603</v>
      </c>
      <c r="D235" s="21">
        <v>7.4212172239595864</v>
      </c>
      <c r="E235" s="21">
        <v>5.625</v>
      </c>
      <c r="F235" s="21">
        <v>5.3517429516297144</v>
      </c>
      <c r="G235" s="21">
        <v>8.5095794973874099</v>
      </c>
      <c r="H235" s="21">
        <v>5.8930151723549669</v>
      </c>
      <c r="I235" s="21">
        <v>8.4186875232978462</v>
      </c>
      <c r="K235" s="4"/>
      <c r="L235" s="3"/>
      <c r="M235" s="3"/>
      <c r="N235" s="3"/>
      <c r="O235" s="3"/>
      <c r="P235" s="3"/>
      <c r="Q235" s="3"/>
      <c r="R235" s="3"/>
      <c r="S235" s="3"/>
    </row>
    <row r="238" spans="1:19" x14ac:dyDescent="0.35">
      <c r="K238" s="5" t="s">
        <v>10</v>
      </c>
      <c r="L238" s="7"/>
      <c r="M238" s="7"/>
    </row>
    <row r="239" spans="1:19" x14ac:dyDescent="0.35">
      <c r="A239" s="26" t="s">
        <v>83</v>
      </c>
      <c r="B239" s="13" t="s">
        <v>2</v>
      </c>
      <c r="C239" s="13" t="s">
        <v>3</v>
      </c>
      <c r="D239" s="13" t="s">
        <v>4</v>
      </c>
      <c r="E239" s="13" t="s">
        <v>5</v>
      </c>
      <c r="F239" s="13" t="s">
        <v>6</v>
      </c>
      <c r="G239" s="13" t="s">
        <v>7</v>
      </c>
      <c r="H239" s="13" t="s">
        <v>8</v>
      </c>
      <c r="I239" s="38" t="s">
        <v>9</v>
      </c>
      <c r="K239" s="6" t="s">
        <v>98</v>
      </c>
      <c r="L239" s="3" t="s">
        <v>2</v>
      </c>
      <c r="M239" s="3" t="s">
        <v>3</v>
      </c>
      <c r="N239" s="4" t="s">
        <v>4</v>
      </c>
      <c r="O239" s="4" t="s">
        <v>5</v>
      </c>
      <c r="P239" s="4" t="s">
        <v>6</v>
      </c>
      <c r="Q239" s="4" t="s">
        <v>7</v>
      </c>
      <c r="R239" s="4" t="s">
        <v>8</v>
      </c>
      <c r="S239" s="4" t="s">
        <v>9</v>
      </c>
    </row>
    <row r="240" spans="1:19" x14ac:dyDescent="0.35">
      <c r="A240" s="4" t="s">
        <v>11</v>
      </c>
      <c r="B240" s="3">
        <v>359047</v>
      </c>
      <c r="C240" s="3">
        <v>159621</v>
      </c>
      <c r="D240" s="3">
        <v>131401</v>
      </c>
      <c r="E240" s="3">
        <v>4740</v>
      </c>
      <c r="F240" s="3">
        <v>654809</v>
      </c>
      <c r="G240" s="3">
        <v>170572</v>
      </c>
      <c r="H240" s="3">
        <v>825381</v>
      </c>
      <c r="I240" s="3">
        <v>2681104</v>
      </c>
      <c r="K240" s="4" t="s">
        <v>13</v>
      </c>
      <c r="L240" s="10">
        <v>0.90000000000000036</v>
      </c>
      <c r="M240" s="10">
        <v>1.0999999999999996</v>
      </c>
      <c r="N240" s="10">
        <v>1.0999999999999996</v>
      </c>
      <c r="O240" s="10">
        <v>1.5</v>
      </c>
      <c r="P240" s="10">
        <v>1.0180926913032629</v>
      </c>
      <c r="Q240" s="10">
        <v>0.79267063888991451</v>
      </c>
      <c r="R240" s="10">
        <v>0.97416868689148117</v>
      </c>
      <c r="S240" s="10">
        <v>0.80000000000000071</v>
      </c>
    </row>
    <row r="241" spans="1:19" x14ac:dyDescent="0.35">
      <c r="A241" s="4" t="s">
        <v>12</v>
      </c>
      <c r="B241" s="23">
        <v>12.5</v>
      </c>
      <c r="C241" s="23">
        <v>10.9</v>
      </c>
      <c r="D241" s="23">
        <v>13.5</v>
      </c>
      <c r="E241" s="23">
        <v>7.4</v>
      </c>
      <c r="F241" s="23">
        <v>12.291981325852271</v>
      </c>
      <c r="G241" s="23">
        <v>10.20624721525221</v>
      </c>
      <c r="H241" s="23">
        <v>11.860946641611571</v>
      </c>
      <c r="I241" s="23">
        <v>12</v>
      </c>
      <c r="K241" s="5" t="s">
        <v>15</v>
      </c>
      <c r="L241" s="3"/>
      <c r="M241" s="3"/>
    </row>
    <row r="242" spans="1:19" x14ac:dyDescent="0.35">
      <c r="A242" s="4" t="s">
        <v>14</v>
      </c>
      <c r="B242" s="3">
        <v>45037</v>
      </c>
      <c r="C242" s="3">
        <v>17334</v>
      </c>
      <c r="D242" s="3">
        <v>17767</v>
      </c>
      <c r="E242" s="3">
        <v>351</v>
      </c>
      <c r="F242" s="3">
        <v>80489</v>
      </c>
      <c r="G242" s="3">
        <v>17409</v>
      </c>
      <c r="H242" s="3">
        <v>97898</v>
      </c>
      <c r="I242" s="3">
        <v>321654</v>
      </c>
      <c r="K242" s="4" t="s">
        <v>14</v>
      </c>
      <c r="L242" s="3">
        <v>10.352347348818981</v>
      </c>
      <c r="M242" s="3">
        <v>14.483851793144439</v>
      </c>
      <c r="N242" s="3">
        <v>11.60175879396985</v>
      </c>
      <c r="O242" s="3">
        <v>25.357142857142861</v>
      </c>
      <c r="P242" s="3">
        <v>11.553227170041438</v>
      </c>
      <c r="Q242" s="3">
        <v>9.9677847261701658</v>
      </c>
      <c r="R242" s="3">
        <v>11.267957810510993</v>
      </c>
      <c r="S242" s="3">
        <v>8.0652314142880073</v>
      </c>
    </row>
    <row r="243" spans="1:19" x14ac:dyDescent="0.35">
      <c r="A243" s="11" t="s">
        <v>16</v>
      </c>
      <c r="B243" s="3">
        <v>25014</v>
      </c>
      <c r="C243" s="3">
        <v>9383</v>
      </c>
      <c r="D243" s="3">
        <v>10191</v>
      </c>
      <c r="E243" s="3">
        <v>187</v>
      </c>
      <c r="F243" s="3">
        <v>44775</v>
      </c>
      <c r="G243" s="3">
        <v>10040</v>
      </c>
      <c r="H243" s="3">
        <v>54815</v>
      </c>
      <c r="I243" s="3">
        <v>189534</v>
      </c>
      <c r="K243" s="11" t="s">
        <v>16</v>
      </c>
      <c r="L243" s="3">
        <v>9.6528143082588116</v>
      </c>
      <c r="M243" s="3">
        <v>13.007346742141394</v>
      </c>
      <c r="N243" s="3">
        <v>10.928485903994783</v>
      </c>
      <c r="O243" s="3">
        <v>19.108280254777071</v>
      </c>
      <c r="P243" s="3">
        <v>10.667589411503002</v>
      </c>
      <c r="Q243" s="3">
        <v>7.7484438720755549</v>
      </c>
      <c r="R243" s="3">
        <v>10.121140285674102</v>
      </c>
      <c r="S243" s="3">
        <v>5.9008900783917113</v>
      </c>
    </row>
    <row r="244" spans="1:19" x14ac:dyDescent="0.35">
      <c r="A244" s="11" t="s">
        <v>17</v>
      </c>
      <c r="B244" s="3">
        <v>20019</v>
      </c>
      <c r="C244" s="3">
        <v>7944</v>
      </c>
      <c r="D244" s="3">
        <v>7571</v>
      </c>
      <c r="E244" s="3">
        <v>164</v>
      </c>
      <c r="F244" s="3">
        <v>35698</v>
      </c>
      <c r="G244" s="3">
        <v>7366</v>
      </c>
      <c r="H244" s="3">
        <v>43064</v>
      </c>
      <c r="I244" s="3">
        <v>132027</v>
      </c>
      <c r="K244" s="11" t="s">
        <v>17</v>
      </c>
      <c r="L244" s="3">
        <v>11.216666666666669</v>
      </c>
      <c r="M244" s="3">
        <v>16.174319976601353</v>
      </c>
      <c r="N244" s="3">
        <v>12.446160701024795</v>
      </c>
      <c r="O244" s="3">
        <v>33.333333333333314</v>
      </c>
      <c r="P244" s="3">
        <v>12.633305988515175</v>
      </c>
      <c r="Q244" s="3">
        <v>13.096883156763411</v>
      </c>
      <c r="R244" s="3">
        <v>12.712330201272025</v>
      </c>
      <c r="S244" s="3">
        <v>11.250895302296186</v>
      </c>
    </row>
    <row r="245" spans="1:19" x14ac:dyDescent="0.35">
      <c r="A245" s="11" t="s">
        <v>18</v>
      </c>
      <c r="B245" s="3">
        <v>3340</v>
      </c>
      <c r="C245" s="3">
        <v>1465</v>
      </c>
      <c r="D245" s="3">
        <v>1872</v>
      </c>
      <c r="E245" s="3">
        <v>33</v>
      </c>
      <c r="F245" s="3">
        <v>6710</v>
      </c>
      <c r="G245" s="3">
        <v>2186</v>
      </c>
      <c r="H245" s="3">
        <v>8896</v>
      </c>
      <c r="I245" s="3">
        <v>37491</v>
      </c>
      <c r="K245" s="11" t="s">
        <v>18</v>
      </c>
      <c r="L245" s="3">
        <v>17.316473480857056</v>
      </c>
      <c r="M245" s="3">
        <v>16.733067729083672</v>
      </c>
      <c r="N245" s="3">
        <v>14.355528405620049</v>
      </c>
      <c r="O245" s="3">
        <v>135.71428571428572</v>
      </c>
      <c r="P245" s="3">
        <v>16.634799235181646</v>
      </c>
      <c r="Q245" s="3">
        <v>14.510214772132016</v>
      </c>
      <c r="R245" s="3">
        <v>16.105455494648922</v>
      </c>
      <c r="S245" s="3">
        <v>12.302300503235088</v>
      </c>
    </row>
    <row r="246" spans="1:19" x14ac:dyDescent="0.35">
      <c r="A246" s="13" t="s">
        <v>19</v>
      </c>
      <c r="B246" s="14">
        <v>4797</v>
      </c>
      <c r="C246" s="14">
        <v>1915</v>
      </c>
      <c r="D246" s="14">
        <v>2106</v>
      </c>
      <c r="E246" s="3">
        <v>35</v>
      </c>
      <c r="F246" s="3">
        <v>8853</v>
      </c>
      <c r="G246" s="3">
        <v>1687</v>
      </c>
      <c r="H246" s="3">
        <v>10540</v>
      </c>
      <c r="I246" s="3">
        <v>34107</v>
      </c>
      <c r="K246" s="13" t="s">
        <v>19</v>
      </c>
      <c r="L246" s="3">
        <v>8.8742623694961367</v>
      </c>
      <c r="M246" s="3">
        <v>16.272009714632674</v>
      </c>
      <c r="N246" s="3">
        <v>8.3890890375707556</v>
      </c>
      <c r="O246" s="3">
        <v>75</v>
      </c>
      <c r="P246" s="3">
        <v>10.441616766467064</v>
      </c>
      <c r="Q246" s="3">
        <v>10.405759162303667</v>
      </c>
      <c r="R246" s="3">
        <v>10.435875943000838</v>
      </c>
      <c r="S246" s="3">
        <v>8.8498117061339059</v>
      </c>
    </row>
    <row r="247" spans="1:19" x14ac:dyDescent="0.35">
      <c r="A247" s="11" t="s">
        <v>20</v>
      </c>
      <c r="B247" s="3">
        <v>26974</v>
      </c>
      <c r="C247" s="3">
        <v>10409</v>
      </c>
      <c r="D247" s="3">
        <v>10719</v>
      </c>
      <c r="E247" s="3">
        <v>184</v>
      </c>
      <c r="F247" s="3">
        <v>48286</v>
      </c>
      <c r="G247" s="14">
        <v>8925</v>
      </c>
      <c r="H247" s="3">
        <v>57211</v>
      </c>
      <c r="I247" s="3">
        <v>172682</v>
      </c>
      <c r="K247" s="11" t="s">
        <v>20</v>
      </c>
      <c r="L247" s="3">
        <v>10.341160107993133</v>
      </c>
      <c r="M247" s="3">
        <v>14.838923212709631</v>
      </c>
      <c r="N247" s="3">
        <v>11.621368322399235</v>
      </c>
      <c r="O247" s="3">
        <v>26.027397260273972</v>
      </c>
      <c r="P247" s="3">
        <v>11.620703206269226</v>
      </c>
      <c r="Q247" s="3">
        <v>8.8812980358667915</v>
      </c>
      <c r="R247" s="3">
        <v>11.184312810945272</v>
      </c>
      <c r="S247" s="3">
        <v>7.9829410440481325</v>
      </c>
    </row>
    <row r="248" spans="1:19" x14ac:dyDescent="0.35">
      <c r="A248" s="11" t="s">
        <v>21</v>
      </c>
      <c r="B248" s="3">
        <v>14723</v>
      </c>
      <c r="C248" s="3">
        <v>5460</v>
      </c>
      <c r="D248" s="3">
        <v>5176</v>
      </c>
      <c r="E248" s="3">
        <v>134</v>
      </c>
      <c r="F248" s="3">
        <v>25493</v>
      </c>
      <c r="G248" s="3">
        <v>6298</v>
      </c>
      <c r="H248" s="3">
        <v>31791</v>
      </c>
      <c r="I248" s="3">
        <v>111481</v>
      </c>
      <c r="K248" s="11" t="s">
        <v>75</v>
      </c>
      <c r="L248" s="3">
        <v>8.9059841704268052</v>
      </c>
      <c r="M248" s="3">
        <v>13.231024471173797</v>
      </c>
      <c r="N248" s="3">
        <v>10.598290598290603</v>
      </c>
      <c r="O248" s="3">
        <v>11.666666666666671</v>
      </c>
      <c r="P248" s="3">
        <v>10.163778574823908</v>
      </c>
      <c r="Q248" s="3">
        <v>10.008733624454152</v>
      </c>
      <c r="R248" s="3">
        <v>10.133028476408228</v>
      </c>
      <c r="S248" s="3">
        <v>6.8357802736995552</v>
      </c>
    </row>
    <row r="249" spans="1:19" x14ac:dyDescent="0.35">
      <c r="A249" s="15" t="s">
        <v>22</v>
      </c>
      <c r="B249" s="3">
        <v>18688</v>
      </c>
      <c r="C249" s="3">
        <v>6263</v>
      </c>
      <c r="D249" s="3">
        <v>6539</v>
      </c>
      <c r="E249" s="3">
        <v>129</v>
      </c>
      <c r="F249" s="3">
        <v>31619</v>
      </c>
      <c r="G249" s="3">
        <v>6789</v>
      </c>
      <c r="H249" s="3">
        <v>38408</v>
      </c>
      <c r="I249" s="3">
        <v>109597</v>
      </c>
      <c r="K249" s="15" t="s">
        <v>22</v>
      </c>
      <c r="L249" s="3">
        <v>13.798562903422223</v>
      </c>
      <c r="M249" s="3">
        <v>27.270879902458844</v>
      </c>
      <c r="N249" s="3">
        <v>29.510794216676572</v>
      </c>
      <c r="O249" s="3">
        <v>30.303030303030312</v>
      </c>
      <c r="P249" s="3">
        <v>19.357517647502931</v>
      </c>
      <c r="Q249" s="3">
        <v>23.932092004381161</v>
      </c>
      <c r="R249" s="3">
        <v>20.141386968625866</v>
      </c>
      <c r="S249" s="3">
        <v>20.957310612749438</v>
      </c>
    </row>
    <row r="250" spans="1:19" x14ac:dyDescent="0.35">
      <c r="A250" s="15" t="s">
        <v>23</v>
      </c>
      <c r="B250" s="3">
        <v>10041</v>
      </c>
      <c r="C250" s="3">
        <v>5210</v>
      </c>
      <c r="D250" s="3">
        <v>6065</v>
      </c>
      <c r="E250" s="3">
        <v>86</v>
      </c>
      <c r="F250" s="3">
        <v>21402</v>
      </c>
      <c r="G250" s="3">
        <v>2859</v>
      </c>
      <c r="H250" s="3">
        <v>24261</v>
      </c>
      <c r="I250" s="3">
        <v>49652</v>
      </c>
      <c r="K250" s="15" t="s">
        <v>23</v>
      </c>
      <c r="L250" s="3">
        <v>10.48635563380283</v>
      </c>
      <c r="M250" s="3">
        <v>10.85106382978725</v>
      </c>
      <c r="N250" s="3">
        <v>10.453469313421976</v>
      </c>
      <c r="O250" s="3">
        <v>34.375</v>
      </c>
      <c r="P250" s="3">
        <v>10.64467766116941</v>
      </c>
      <c r="Q250" s="3">
        <v>9.5402298850574709</v>
      </c>
      <c r="R250" s="3">
        <v>10.513369471142894</v>
      </c>
      <c r="S250" s="3">
        <v>12.704573828169345</v>
      </c>
    </row>
    <row r="251" spans="1:19" x14ac:dyDescent="0.35">
      <c r="A251" s="4" t="s">
        <v>24</v>
      </c>
      <c r="B251" s="3">
        <v>2520</v>
      </c>
      <c r="C251" s="3">
        <v>599</v>
      </c>
      <c r="D251" s="3">
        <v>545</v>
      </c>
      <c r="E251" s="3">
        <v>29</v>
      </c>
      <c r="F251" s="3">
        <v>3693</v>
      </c>
      <c r="G251" s="3">
        <v>766</v>
      </c>
      <c r="H251" s="3">
        <v>4459</v>
      </c>
      <c r="I251" s="3">
        <v>23682</v>
      </c>
      <c r="K251" s="4" t="s">
        <v>24</v>
      </c>
      <c r="L251" s="3">
        <v>-52.497643732327994</v>
      </c>
      <c r="M251" s="3">
        <v>-53.348909657320867</v>
      </c>
      <c r="N251" s="3">
        <v>-74.954044117647058</v>
      </c>
      <c r="O251" s="3">
        <v>11.538461538461547</v>
      </c>
      <c r="P251" s="3">
        <v>-57.991127289273123</v>
      </c>
      <c r="Q251" s="3">
        <v>-54.70136014192785</v>
      </c>
      <c r="R251" s="3">
        <v>-57.460408319023088</v>
      </c>
      <c r="S251" s="3">
        <v>-47.249075600302938</v>
      </c>
    </row>
    <row r="252" spans="1:19" x14ac:dyDescent="0.35">
      <c r="B252" s="3"/>
      <c r="C252" s="3"/>
      <c r="D252" s="3"/>
      <c r="E252" s="3"/>
      <c r="F252" s="3"/>
      <c r="G252" s="3"/>
      <c r="H252" s="3"/>
      <c r="I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35">
      <c r="A253" s="20" t="s">
        <v>25</v>
      </c>
      <c r="B253" s="17">
        <v>45037</v>
      </c>
      <c r="C253" s="17">
        <v>17334</v>
      </c>
      <c r="D253" s="17">
        <v>17767</v>
      </c>
      <c r="E253" s="17">
        <v>351</v>
      </c>
      <c r="F253" s="17">
        <v>80489</v>
      </c>
      <c r="G253" s="17">
        <v>17409</v>
      </c>
      <c r="H253" s="17">
        <v>97898</v>
      </c>
      <c r="I253" s="17">
        <v>321654</v>
      </c>
      <c r="K253" s="35" t="s">
        <v>25</v>
      </c>
      <c r="L253" s="17">
        <v>10.352347348818981</v>
      </c>
      <c r="M253" s="17">
        <v>14.483851793144439</v>
      </c>
      <c r="N253" s="17">
        <v>11.60175879396985</v>
      </c>
      <c r="O253" s="17">
        <v>25.357142857142861</v>
      </c>
      <c r="P253" s="17">
        <v>11.553227170041438</v>
      </c>
      <c r="Q253" s="17">
        <v>9.9677847261701658</v>
      </c>
      <c r="R253" s="17">
        <v>11.267957810510993</v>
      </c>
      <c r="S253" s="17">
        <v>8.0652314142880073</v>
      </c>
    </row>
    <row r="254" spans="1:19" x14ac:dyDescent="0.35">
      <c r="A254" s="34" t="s">
        <v>78</v>
      </c>
      <c r="B254" s="17">
        <v>42517</v>
      </c>
      <c r="C254" s="17">
        <v>16147</v>
      </c>
      <c r="D254" s="17">
        <v>16164</v>
      </c>
      <c r="E254" s="17">
        <v>328</v>
      </c>
      <c r="F254" s="17">
        <v>75156</v>
      </c>
      <c r="G254" s="17">
        <v>15571</v>
      </c>
      <c r="H254" s="17">
        <v>90727</v>
      </c>
      <c r="I254" s="17">
        <v>286636</v>
      </c>
      <c r="K254" s="36" t="s">
        <v>67</v>
      </c>
      <c r="L254" s="17">
        <v>11.408956318947673</v>
      </c>
      <c r="M254" s="17">
        <v>16.483912855287826</v>
      </c>
      <c r="N254" s="17">
        <v>13.694872335935855</v>
      </c>
      <c r="O254" s="17">
        <v>29.644268774703562</v>
      </c>
      <c r="P254" s="17">
        <v>13.025039476652395</v>
      </c>
      <c r="Q254" s="17">
        <v>13.632051375611184</v>
      </c>
      <c r="R254" s="17">
        <v>13.128756328087988</v>
      </c>
      <c r="S254" s="17">
        <v>11.069950555667504</v>
      </c>
    </row>
    <row r="255" spans="1:19" x14ac:dyDescent="0.35">
      <c r="A255" s="19" t="s">
        <v>26</v>
      </c>
      <c r="B255" s="17">
        <v>2520</v>
      </c>
      <c r="C255" s="17">
        <v>1187</v>
      </c>
      <c r="D255" s="17">
        <v>1603</v>
      </c>
      <c r="E255" s="17">
        <v>23</v>
      </c>
      <c r="F255" s="17">
        <v>5333</v>
      </c>
      <c r="G255" s="17">
        <v>1838</v>
      </c>
      <c r="H255" s="17">
        <v>7171</v>
      </c>
      <c r="I255" s="17">
        <v>35018</v>
      </c>
      <c r="K255" s="37" t="s">
        <v>69</v>
      </c>
      <c r="L255" s="17">
        <v>-4.8697621744054373</v>
      </c>
      <c r="M255" s="17">
        <v>-7.1931196247067959</v>
      </c>
      <c r="N255" s="17">
        <v>-5.8719906048150392</v>
      </c>
      <c r="O255" s="17">
        <v>-14.81481481481481</v>
      </c>
      <c r="P255" s="17">
        <v>-5.7440791799222382</v>
      </c>
      <c r="Q255" s="17">
        <v>-13.627819548872182</v>
      </c>
      <c r="R255" s="17">
        <v>-7.8987927048548556</v>
      </c>
      <c r="S255" s="17">
        <v>-11.526023244062657</v>
      </c>
    </row>
    <row r="256" spans="1:19" x14ac:dyDescent="0.35">
      <c r="A256" s="20" t="s">
        <v>71</v>
      </c>
      <c r="B256" s="17"/>
      <c r="C256" s="17"/>
      <c r="D256" s="17"/>
      <c r="E256" s="17"/>
      <c r="F256" s="17"/>
      <c r="G256" s="17"/>
      <c r="H256" s="17"/>
      <c r="I256" s="17"/>
    </row>
    <row r="257" spans="1:19" x14ac:dyDescent="0.35">
      <c r="A257" s="20" t="s">
        <v>27</v>
      </c>
      <c r="B257" s="21">
        <v>5.5953993383218243</v>
      </c>
      <c r="C257" s="21">
        <v>6.847813545632861</v>
      </c>
      <c r="D257" s="21">
        <v>9.0223447965328987</v>
      </c>
      <c r="E257" s="21">
        <v>6.5527065527065522</v>
      </c>
      <c r="F257" s="21">
        <v>6.6257501024984773</v>
      </c>
      <c r="G257" s="21">
        <v>10.557757481762307</v>
      </c>
      <c r="H257" s="21">
        <v>7.3249708880671713</v>
      </c>
      <c r="I257" s="21">
        <v>10.886853575581215</v>
      </c>
    </row>
    <row r="259" spans="1:19" x14ac:dyDescent="0.35">
      <c r="K259" s="31" t="s">
        <v>10</v>
      </c>
    </row>
    <row r="260" spans="1:19" x14ac:dyDescent="0.35">
      <c r="A260" s="30" t="s">
        <v>84</v>
      </c>
      <c r="B260" t="s">
        <v>2</v>
      </c>
      <c r="C260" t="s">
        <v>3</v>
      </c>
      <c r="D260" t="s">
        <v>4</v>
      </c>
      <c r="E260" t="s">
        <v>5</v>
      </c>
      <c r="F260" t="s">
        <v>6</v>
      </c>
      <c r="G260" t="s">
        <v>7</v>
      </c>
      <c r="H260" t="s">
        <v>8</v>
      </c>
      <c r="I260" t="s">
        <v>9</v>
      </c>
      <c r="K260" s="30" t="s">
        <v>86</v>
      </c>
      <c r="L260" s="4" t="s">
        <v>2</v>
      </c>
      <c r="M260" s="4" t="s">
        <v>3</v>
      </c>
      <c r="N260" s="4" t="s">
        <v>4</v>
      </c>
      <c r="O260" s="4" t="s">
        <v>5</v>
      </c>
      <c r="P260" s="4" t="s">
        <v>6</v>
      </c>
      <c r="Q260" s="4" t="s">
        <v>7</v>
      </c>
      <c r="R260" s="4" t="s">
        <v>8</v>
      </c>
      <c r="S260" s="4" t="s">
        <v>9</v>
      </c>
    </row>
    <row r="261" spans="1:19" x14ac:dyDescent="0.35">
      <c r="A261" s="4" t="s">
        <v>85</v>
      </c>
      <c r="B261" s="3">
        <v>359047</v>
      </c>
      <c r="C261" s="3">
        <v>159621</v>
      </c>
      <c r="D261" s="3">
        <v>131401</v>
      </c>
      <c r="E261" s="3">
        <v>4740</v>
      </c>
      <c r="F261" s="3">
        <v>654809</v>
      </c>
      <c r="G261" s="3">
        <v>170572</v>
      </c>
      <c r="H261" s="3">
        <v>825381</v>
      </c>
      <c r="I261" s="3">
        <v>2681104</v>
      </c>
      <c r="K261" s="4" t="s">
        <v>13</v>
      </c>
      <c r="L261" s="10">
        <v>0.94030025362625658</v>
      </c>
      <c r="M261" s="10">
        <v>1.147656520887125</v>
      </c>
      <c r="N261" s="10">
        <v>1.5584725864746716</v>
      </c>
      <c r="O261" s="10">
        <v>1.1502725163811238</v>
      </c>
      <c r="P261" s="10">
        <v>1.1072708922779722</v>
      </c>
      <c r="Q261" s="10">
        <v>1.1259993661225263</v>
      </c>
      <c r="R261" s="10">
        <v>1.1141464624201216</v>
      </c>
      <c r="S261" s="10">
        <v>0.96719640972714949</v>
      </c>
    </row>
    <row r="262" spans="1:19" x14ac:dyDescent="0.35">
      <c r="A262" s="4" t="s">
        <v>12</v>
      </c>
      <c r="B262" s="23">
        <v>11.632437652080831</v>
      </c>
      <c r="C262" s="23">
        <v>9.9547475478372753</v>
      </c>
      <c r="D262" s="23">
        <v>12.520265700666913</v>
      </c>
      <c r="E262" s="23">
        <v>6.6454289732770748</v>
      </c>
      <c r="F262" s="23">
        <v>11.361799140410918</v>
      </c>
      <c r="G262" s="23">
        <v>9.2799033057399036</v>
      </c>
      <c r="H262" s="23">
        <v>10.931557668519146</v>
      </c>
      <c r="I262" s="23">
        <v>10.771988355045783</v>
      </c>
      <c r="K262" s="5" t="s">
        <v>15</v>
      </c>
      <c r="L262" s="3"/>
      <c r="M262" s="3"/>
      <c r="N262" s="3"/>
      <c r="O262" s="3"/>
      <c r="P262" s="3"/>
      <c r="Q262" s="3"/>
      <c r="R262" s="3"/>
      <c r="S262" s="3"/>
    </row>
    <row r="263" spans="1:19" x14ac:dyDescent="0.35">
      <c r="A263" s="4" t="s">
        <v>14</v>
      </c>
      <c r="B263" s="3">
        <v>41743.75</v>
      </c>
      <c r="C263" s="3">
        <v>15900.916666666666</v>
      </c>
      <c r="D263" s="3">
        <v>16439.083333333332</v>
      </c>
      <c r="E263" s="3">
        <v>314.33333333333331</v>
      </c>
      <c r="F263" s="3">
        <v>74398.083333333328</v>
      </c>
      <c r="G263" s="3">
        <v>15828.916666666666</v>
      </c>
      <c r="H263" s="3">
        <v>90227</v>
      </c>
      <c r="I263" s="3">
        <v>288871.91666666669</v>
      </c>
      <c r="K263" s="4" t="s">
        <v>14</v>
      </c>
      <c r="L263" s="3">
        <v>10.572635686977392</v>
      </c>
      <c r="M263" s="3">
        <v>17.426489593461909</v>
      </c>
      <c r="N263" s="3">
        <v>16.815002990412893</v>
      </c>
      <c r="O263" s="3">
        <v>19.594166138237171</v>
      </c>
      <c r="P263" s="3">
        <v>13.361454334904877</v>
      </c>
      <c r="Q263" s="3">
        <v>15.433513014202276</v>
      </c>
      <c r="R263" s="3">
        <v>13.71956727234533</v>
      </c>
      <c r="S263" s="3">
        <v>11.255562837517346</v>
      </c>
    </row>
    <row r="264" spans="1:19" x14ac:dyDescent="0.35">
      <c r="A264" s="4" t="s">
        <v>63</v>
      </c>
      <c r="B264" s="3">
        <v>23235.083333333332</v>
      </c>
      <c r="C264" s="3">
        <v>8569.9166666666661</v>
      </c>
      <c r="D264" s="3">
        <v>9330.5833333333339</v>
      </c>
      <c r="E264" s="3">
        <v>174.08333333333334</v>
      </c>
      <c r="F264" s="3">
        <v>41309.666666666664</v>
      </c>
      <c r="G264" s="3">
        <v>9125.4166666666661</v>
      </c>
      <c r="H264" s="3">
        <v>50435.083333333336</v>
      </c>
      <c r="I264" s="3">
        <v>169140.16666666666</v>
      </c>
      <c r="K264" s="4" t="s">
        <v>63</v>
      </c>
      <c r="L264" s="3">
        <v>11.507882549610855</v>
      </c>
      <c r="M264" s="3">
        <v>17.915701607540086</v>
      </c>
      <c r="N264" s="3">
        <v>19.902122464714836</v>
      </c>
      <c r="O264" s="3">
        <v>13.286334056399141</v>
      </c>
      <c r="P264" s="3">
        <v>14.620126431838258</v>
      </c>
      <c r="Q264" s="3">
        <v>17.746045741443623</v>
      </c>
      <c r="R264" s="3">
        <v>15.173353479724526</v>
      </c>
      <c r="S264" s="3">
        <v>12.037222057237344</v>
      </c>
    </row>
    <row r="265" spans="1:19" x14ac:dyDescent="0.35">
      <c r="A265" s="4" t="s">
        <v>17</v>
      </c>
      <c r="B265" s="3">
        <v>18507.833333333332</v>
      </c>
      <c r="C265" s="3">
        <v>7329.5</v>
      </c>
      <c r="D265" s="3">
        <v>7107.583333333333</v>
      </c>
      <c r="E265" s="3">
        <v>140.25</v>
      </c>
      <c r="F265" s="3">
        <v>33085.166666666664</v>
      </c>
      <c r="G265" s="3">
        <v>6703.083333333333</v>
      </c>
      <c r="H265" s="3">
        <v>39788.25</v>
      </c>
      <c r="I265" s="3">
        <v>119712.41666666667</v>
      </c>
      <c r="K265" s="4" t="s">
        <v>17</v>
      </c>
      <c r="L265" s="3">
        <v>9.4156132070824015</v>
      </c>
      <c r="M265" s="3">
        <v>16.835812964930923</v>
      </c>
      <c r="N265" s="3">
        <v>12.981679935356524</v>
      </c>
      <c r="O265" s="3">
        <v>28.473282442748086</v>
      </c>
      <c r="P265" s="3">
        <v>11.817339458068005</v>
      </c>
      <c r="Q265" s="3">
        <v>12.420684835779156</v>
      </c>
      <c r="R265" s="3">
        <v>11.918530377649049</v>
      </c>
      <c r="S265" s="3">
        <v>10.151960814383614</v>
      </c>
    </row>
    <row r="266" spans="1:19" x14ac:dyDescent="0.35">
      <c r="A266" s="4" t="s">
        <v>18</v>
      </c>
      <c r="B266" s="3">
        <v>3055.1666666666665</v>
      </c>
      <c r="C266" s="3">
        <v>1357.5</v>
      </c>
      <c r="D266" s="3">
        <v>1719.75</v>
      </c>
      <c r="E266" s="3">
        <v>21.75</v>
      </c>
      <c r="F266" s="3">
        <v>6154.166666666667</v>
      </c>
      <c r="G266" s="3">
        <v>1951.8333333333333</v>
      </c>
      <c r="H266" s="3">
        <v>8106</v>
      </c>
      <c r="I266" s="3">
        <v>32592.083333333332</v>
      </c>
      <c r="K266" s="4" t="s">
        <v>18</v>
      </c>
      <c r="L266" s="3">
        <v>17.325908858166912</v>
      </c>
      <c r="M266" s="3">
        <v>25.849814585908518</v>
      </c>
      <c r="N266" s="3">
        <v>25.904459764504907</v>
      </c>
      <c r="O266" s="3">
        <v>51.744186046511629</v>
      </c>
      <c r="P266" s="3">
        <v>21.55378158176282</v>
      </c>
      <c r="Q266" s="3">
        <v>22.327257533817303</v>
      </c>
      <c r="R266" s="3">
        <v>21.739130434782624</v>
      </c>
      <c r="S266" s="3">
        <v>18.394684264696963</v>
      </c>
    </row>
    <row r="267" spans="1:19" x14ac:dyDescent="0.35">
      <c r="A267" s="4" t="s">
        <v>19</v>
      </c>
      <c r="B267" s="3">
        <v>4417.833333333333</v>
      </c>
      <c r="C267" s="3">
        <v>1731</v>
      </c>
      <c r="D267" s="3">
        <v>1975.5</v>
      </c>
      <c r="E267" s="3">
        <v>28.75</v>
      </c>
      <c r="F267" s="3">
        <v>8153.083333333333</v>
      </c>
      <c r="G267" s="3">
        <v>1544.4166666666667</v>
      </c>
      <c r="H267" s="3">
        <v>9697.5</v>
      </c>
      <c r="I267" s="3">
        <v>30550</v>
      </c>
      <c r="K267" s="4" t="s">
        <v>19</v>
      </c>
      <c r="L267" s="3">
        <v>11.938344594594597</v>
      </c>
      <c r="M267" s="3">
        <v>22.066169124992669</v>
      </c>
      <c r="N267" s="3">
        <v>20.164233576642346</v>
      </c>
      <c r="O267" s="3">
        <v>34.765625</v>
      </c>
      <c r="P267" s="3">
        <v>15.974206090492046</v>
      </c>
      <c r="Q267" s="3">
        <v>15.600049900199608</v>
      </c>
      <c r="R267" s="3">
        <v>17.499166994820214</v>
      </c>
      <c r="S267" s="3">
        <v>13.288009888751546</v>
      </c>
    </row>
    <row r="268" spans="1:19" x14ac:dyDescent="0.35">
      <c r="A268" s="4" t="s">
        <v>20</v>
      </c>
      <c r="B268" s="3">
        <v>24878.916666666668</v>
      </c>
      <c r="C268" s="3">
        <v>9533.3333333333339</v>
      </c>
      <c r="D268" s="3">
        <v>9917.5833333333339</v>
      </c>
      <c r="E268" s="3">
        <v>171.58333333333334</v>
      </c>
      <c r="F268" s="3">
        <v>44501.416666666664</v>
      </c>
      <c r="G268" s="3">
        <v>8085.75</v>
      </c>
      <c r="H268" s="3">
        <v>52587.166666666664</v>
      </c>
      <c r="I268" s="3">
        <v>154894.41666666666</v>
      </c>
      <c r="K268" s="4" t="s">
        <v>20</v>
      </c>
      <c r="L268" s="3">
        <v>12.280879902818057</v>
      </c>
      <c r="M268" s="3">
        <v>18.868257811120003</v>
      </c>
      <c r="N268" s="3">
        <v>17.803513981687715</v>
      </c>
      <c r="O268" s="3">
        <v>23.812387251954291</v>
      </c>
      <c r="P268" s="3">
        <v>14.886343589589131</v>
      </c>
      <c r="Q268" s="3">
        <v>15.699414521302614</v>
      </c>
      <c r="R268" s="3">
        <v>15.010616291679185</v>
      </c>
      <c r="S268" s="3">
        <v>12.524661817543418</v>
      </c>
    </row>
    <row r="269" spans="1:19" x14ac:dyDescent="0.35">
      <c r="A269" s="4" t="s">
        <v>21</v>
      </c>
      <c r="B269" s="3">
        <v>13809.666666666666</v>
      </c>
      <c r="C269" s="3">
        <v>5010.083333333333</v>
      </c>
      <c r="D269" s="3">
        <v>4801.75</v>
      </c>
      <c r="E269" s="3">
        <v>121</v>
      </c>
      <c r="F269" s="3">
        <v>23742.5</v>
      </c>
      <c r="G269" s="3">
        <v>5791.333333333333</v>
      </c>
      <c r="H269" s="3">
        <v>29533.833333333332</v>
      </c>
      <c r="I269" s="3">
        <v>101385.41666666667</v>
      </c>
      <c r="K269" s="4" t="s">
        <v>21</v>
      </c>
      <c r="L269" s="3">
        <v>6.3052082598292287</v>
      </c>
      <c r="M269" s="3">
        <v>12.778330113114095</v>
      </c>
      <c r="N269" s="3">
        <v>11.978933867112346</v>
      </c>
      <c r="O269" s="3">
        <v>10.083396512509466</v>
      </c>
      <c r="P269" s="3">
        <v>8.7558975768402831</v>
      </c>
      <c r="Q269" s="3">
        <v>12.926341788401217</v>
      </c>
      <c r="R269" s="3">
        <v>9.5492298609329396</v>
      </c>
      <c r="S269" s="3">
        <v>7.3258108595680511</v>
      </c>
    </row>
    <row r="270" spans="1:19" x14ac:dyDescent="0.35">
      <c r="A270" s="4" t="s">
        <v>22</v>
      </c>
      <c r="B270" s="3">
        <v>17018.333333333332</v>
      </c>
      <c r="C270" s="3">
        <v>5371.583333333333</v>
      </c>
      <c r="D270" s="3">
        <v>5683.666666666667</v>
      </c>
      <c r="E270" s="3">
        <v>113.83333333333333</v>
      </c>
      <c r="F270" s="3">
        <v>28187.416666666668</v>
      </c>
      <c r="G270" s="3">
        <v>5956.5</v>
      </c>
      <c r="H270" s="3">
        <v>34143.916666666664</v>
      </c>
      <c r="I270" s="3">
        <v>96999.083333333328</v>
      </c>
      <c r="K270" s="4" t="s">
        <v>22</v>
      </c>
      <c r="L270" s="3">
        <v>4.9030435340952749</v>
      </c>
      <c r="M270" s="3">
        <v>8.042104557416053</v>
      </c>
      <c r="N270" s="3">
        <v>14.472734596599594</v>
      </c>
      <c r="O270" s="3">
        <v>22.182468694096585</v>
      </c>
      <c r="P270" s="3">
        <v>7.3687050645166323</v>
      </c>
      <c r="Q270" s="3">
        <v>12.921215185074004</v>
      </c>
      <c r="R270" s="3">
        <v>8.2976946296129768</v>
      </c>
      <c r="S270" s="3">
        <v>9.4675257378077333</v>
      </c>
    </row>
    <row r="271" spans="1:19" x14ac:dyDescent="0.35">
      <c r="A271" s="4" t="s">
        <v>64</v>
      </c>
      <c r="B271" s="3">
        <v>9304.5</v>
      </c>
      <c r="C271" s="3">
        <v>4948.166666666667</v>
      </c>
      <c r="D271" s="3">
        <v>5718.916666666667</v>
      </c>
      <c r="E271" s="3">
        <v>71.583333333333329</v>
      </c>
      <c r="F271" s="3">
        <v>20043.166666666668</v>
      </c>
      <c r="G271" s="3">
        <v>2623.5</v>
      </c>
      <c r="H271" s="3">
        <v>22666.666666666668</v>
      </c>
      <c r="I271" s="3">
        <v>44315</v>
      </c>
      <c r="K271" s="4" t="s">
        <v>23</v>
      </c>
      <c r="L271" s="3">
        <v>15.260501078754231</v>
      </c>
      <c r="M271" s="3">
        <v>20.122999737007149</v>
      </c>
      <c r="N271" s="3">
        <v>22.070830146391799</v>
      </c>
      <c r="O271" s="3">
        <v>22.190611664295858</v>
      </c>
      <c r="P271" s="3">
        <v>18.35117899460694</v>
      </c>
      <c r="Q271" s="3">
        <v>21.947629377130468</v>
      </c>
      <c r="R271" s="3">
        <v>18.756549074397483</v>
      </c>
      <c r="S271" s="3">
        <v>17.313814121867125</v>
      </c>
    </row>
    <row r="272" spans="1:19" x14ac:dyDescent="0.35">
      <c r="A272" s="4" t="s">
        <v>24</v>
      </c>
      <c r="B272" s="3">
        <v>4242.833333333333</v>
      </c>
      <c r="C272" s="3">
        <v>1261.6666666666667</v>
      </c>
      <c r="D272" s="3">
        <v>1500.25</v>
      </c>
      <c r="E272" s="3">
        <v>37.583333333333336</v>
      </c>
      <c r="F272" s="3">
        <v>7042.333333333333</v>
      </c>
      <c r="G272" s="3">
        <v>1600.8333333333333</v>
      </c>
      <c r="H272" s="3">
        <v>8643.1666666666661</v>
      </c>
      <c r="I272" s="3">
        <v>42101.916666666664</v>
      </c>
      <c r="K272" s="4" t="s">
        <v>24</v>
      </c>
      <c r="L272" s="3">
        <v>-50.176633492841702</v>
      </c>
      <c r="M272" s="3">
        <v>-49.345913212218541</v>
      </c>
      <c r="N272" s="3">
        <v>-45.304572383411809</v>
      </c>
      <c r="O272" s="3">
        <v>-37.011173184357538</v>
      </c>
      <c r="P272" s="3">
        <v>-49.002166448412588</v>
      </c>
      <c r="Q272" s="3">
        <v>-38.516195109461016</v>
      </c>
      <c r="R272" s="3">
        <v>-47.338705173315468</v>
      </c>
      <c r="S272" s="3">
        <v>-37.631794979415247</v>
      </c>
    </row>
    <row r="275" spans="1:1" x14ac:dyDescent="0.35">
      <c r="A275" s="39" t="s">
        <v>65</v>
      </c>
    </row>
    <row r="276" spans="1:1" x14ac:dyDescent="0.35">
      <c r="A276" s="11" t="s">
        <v>66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648F-C039-4190-9387-3E44E7A43CBE}">
  <dimension ref="A1:S49"/>
  <sheetViews>
    <sheetView tabSelected="1" topLeftCell="A22" workbookViewId="0">
      <selection activeCell="A22" sqref="A22"/>
    </sheetView>
  </sheetViews>
  <sheetFormatPr defaultRowHeight="14.5" x14ac:dyDescent="0.35"/>
  <cols>
    <col min="1" max="1" width="30.81640625" customWidth="1"/>
    <col min="4" max="4" width="10.26953125" customWidth="1"/>
    <col min="5" max="5" width="10.36328125" customWidth="1"/>
    <col min="6" max="6" width="11.1796875" customWidth="1"/>
    <col min="7" max="7" width="11" customWidth="1"/>
    <col min="8" max="8" width="13.453125" customWidth="1"/>
    <col min="9" max="9" width="9.36328125" customWidth="1"/>
    <col min="10" max="10" width="4.1796875" customWidth="1"/>
    <col min="11" max="11" width="26.453125" customWidth="1"/>
    <col min="15" max="15" width="10.1796875" customWidth="1"/>
    <col min="17" max="17" width="10.54296875" customWidth="1"/>
    <col min="18" max="18" width="12.90625" customWidth="1"/>
  </cols>
  <sheetData>
    <row r="1" spans="1:19" x14ac:dyDescent="0.35">
      <c r="A1" s="1" t="s">
        <v>102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99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/>
      <c r="K3" s="6" t="s">
        <v>100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101</v>
      </c>
      <c r="B4" s="3">
        <v>364959</v>
      </c>
      <c r="C4" s="3">
        <v>164710</v>
      </c>
      <c r="D4" s="3">
        <v>133292</v>
      </c>
      <c r="E4" s="3">
        <v>4742</v>
      </c>
      <c r="F4" s="3">
        <v>667703</v>
      </c>
      <c r="G4" s="3">
        <v>172950</v>
      </c>
      <c r="H4" s="3">
        <v>840653</v>
      </c>
      <c r="I4" s="3">
        <v>2711733</v>
      </c>
      <c r="J4" s="9"/>
      <c r="K4" s="4" t="s">
        <v>13</v>
      </c>
      <c r="L4" s="10">
        <f>B5-'2024'!B5</f>
        <v>1.5</v>
      </c>
      <c r="M4" s="10">
        <f>C5-'2024'!C5</f>
        <v>1.5999999999999996</v>
      </c>
      <c r="N4" s="10">
        <f>D5-'2024'!D5</f>
        <v>1.7000000000000011</v>
      </c>
      <c r="O4" s="10">
        <f>E5-'2024'!E5</f>
        <v>1.7000000000000002</v>
      </c>
      <c r="P4" s="10">
        <f>F5-'2024'!F5</f>
        <v>1.5548760553003333</v>
      </c>
      <c r="Q4" s="10">
        <f>G5-'2024'!G5</f>
        <v>1.0835799145065952</v>
      </c>
      <c r="R4" s="10">
        <f>H5-'2024'!H5</f>
        <v>1.4595075279977827</v>
      </c>
      <c r="S4" s="10">
        <f>I5-'2024'!I5</f>
        <v>1.0999999999999996</v>
      </c>
    </row>
    <row r="5" spans="1:19" x14ac:dyDescent="0.35">
      <c r="A5" s="4" t="s">
        <v>12</v>
      </c>
      <c r="B5" s="10">
        <v>12.7</v>
      </c>
      <c r="C5" s="10">
        <v>10.9</v>
      </c>
      <c r="D5" s="10">
        <v>13.9</v>
      </c>
      <c r="E5" s="10">
        <v>7.7</v>
      </c>
      <c r="F5" s="10">
        <f>F6/F4*100</f>
        <v>12.482795494403948</v>
      </c>
      <c r="G5" s="10">
        <f t="shared" ref="G5:H5" si="0">G6/G4*100</f>
        <v>10.290835501590054</v>
      </c>
      <c r="H5" s="10">
        <f t="shared" si="0"/>
        <v>12.031837155163903</v>
      </c>
      <c r="I5" s="10">
        <v>12</v>
      </c>
      <c r="K5" s="5" t="s">
        <v>15</v>
      </c>
      <c r="L5" s="3"/>
      <c r="M5" s="3"/>
    </row>
    <row r="6" spans="1:19" x14ac:dyDescent="0.35">
      <c r="A6" s="4" t="s">
        <v>14</v>
      </c>
      <c r="B6" s="3">
        <v>46431</v>
      </c>
      <c r="C6" s="3">
        <v>17996</v>
      </c>
      <c r="D6" s="3">
        <v>18556</v>
      </c>
      <c r="E6" s="3">
        <v>365</v>
      </c>
      <c r="F6" s="3">
        <v>83348</v>
      </c>
      <c r="G6" s="3">
        <v>17798</v>
      </c>
      <c r="H6" s="3">
        <v>101146</v>
      </c>
      <c r="I6" s="3">
        <v>325772</v>
      </c>
      <c r="K6" s="4" t="s">
        <v>14</v>
      </c>
      <c r="L6" s="3">
        <f>B6/'2024'!B6*100-100</f>
        <v>14.993684523367264</v>
      </c>
      <c r="M6" s="3">
        <f>C6/'2024'!C6*100-100</f>
        <v>20.632792599544175</v>
      </c>
      <c r="N6" s="3">
        <f>D6/'2024'!D6*100-100</f>
        <v>16.134685192139187</v>
      </c>
      <c r="O6" s="3">
        <f>E6/'2024'!E6*100-100</f>
        <v>28.521126760563362</v>
      </c>
      <c r="P6" s="3">
        <f>F6/'2024'!F6*100-100</f>
        <v>16.477772964210359</v>
      </c>
      <c r="Q6" s="3">
        <f>G6/'2024'!G6*100-100</f>
        <v>13.326965934415796</v>
      </c>
      <c r="R6" s="3">
        <f>H6/'2024'!H6*100-100</f>
        <v>15.910705690907847</v>
      </c>
      <c r="S6" s="3">
        <f>I6/'2024'!I6*100-100</f>
        <v>11.893770780095082</v>
      </c>
    </row>
    <row r="7" spans="1:19" x14ac:dyDescent="0.35">
      <c r="A7" s="11" t="s">
        <v>16</v>
      </c>
      <c r="B7" s="3">
        <v>25766</v>
      </c>
      <c r="C7" s="3">
        <v>9705</v>
      </c>
      <c r="D7" s="3">
        <v>10697</v>
      </c>
      <c r="E7" s="3">
        <v>195</v>
      </c>
      <c r="F7" s="3">
        <v>46363</v>
      </c>
      <c r="G7" s="3">
        <v>10255</v>
      </c>
      <c r="H7" s="3">
        <v>56618</v>
      </c>
      <c r="I7" s="3">
        <v>191812</v>
      </c>
      <c r="K7" s="11" t="s">
        <v>16</v>
      </c>
      <c r="L7" s="3">
        <f>B7/'2024'!B7*100-100</f>
        <v>12.766423038207364</v>
      </c>
      <c r="M7" s="3">
        <f>C7/'2024'!C7*100-100</f>
        <v>16.339007432270435</v>
      </c>
      <c r="N7" s="3">
        <f>D7/'2024'!D7*100-100</f>
        <v>14.320829325638556</v>
      </c>
      <c r="O7" s="3">
        <f>E7/'2024'!E7*100-100</f>
        <v>21.875</v>
      </c>
      <c r="P7" s="3">
        <f>F7/'2024'!F7*100-100</f>
        <v>13.891618355114474</v>
      </c>
      <c r="Q7" s="3">
        <f>G7/'2024'!G7*100-100</f>
        <v>10.055805966945684</v>
      </c>
      <c r="R7" s="3">
        <f>H7/'2024'!H7*100-100</f>
        <v>13.177147883100787</v>
      </c>
      <c r="S7" s="3">
        <f>I7/'2024'!I7*100-100</f>
        <v>8.5529629482905989</v>
      </c>
    </row>
    <row r="8" spans="1:19" x14ac:dyDescent="0.35">
      <c r="A8" s="11" t="s">
        <v>17</v>
      </c>
      <c r="B8" s="3">
        <v>20654</v>
      </c>
      <c r="C8" s="3">
        <v>8282</v>
      </c>
      <c r="D8" s="3">
        <v>7847</v>
      </c>
      <c r="E8" s="3">
        <v>170</v>
      </c>
      <c r="F8" s="3">
        <v>36953</v>
      </c>
      <c r="G8" s="3">
        <v>7538</v>
      </c>
      <c r="H8" s="3">
        <v>44491</v>
      </c>
      <c r="I8" s="3">
        <v>133844</v>
      </c>
      <c r="K8" s="11" t="s">
        <v>17</v>
      </c>
      <c r="L8" s="3">
        <f>B8/'2024'!B8*100-100</f>
        <v>17.83432222729347</v>
      </c>
      <c r="M8" s="3">
        <f>C8/'2024'!C8*100-100</f>
        <v>25.942822384428226</v>
      </c>
      <c r="N8" s="3">
        <f>D8/'2024'!D8*100-100</f>
        <v>18.516840356441634</v>
      </c>
      <c r="O8" s="3">
        <f>E8/'2024'!E8*100-100</f>
        <v>37.096774193548384</v>
      </c>
      <c r="P8" s="3">
        <f>F8/'2024'!F8*100-100</f>
        <v>19.786702972543679</v>
      </c>
      <c r="Q8" s="3">
        <f>G8/'2024'!G8*100-100</f>
        <v>18.020980115860354</v>
      </c>
      <c r="R8" s="3">
        <f>H8/'2024'!H8*100-100</f>
        <v>19.483832849930181</v>
      </c>
      <c r="S8" s="3">
        <f>I8/'2024'!I8*100-100</f>
        <v>16.950500240290097</v>
      </c>
    </row>
    <row r="9" spans="1:19" x14ac:dyDescent="0.35">
      <c r="A9" s="11" t="s">
        <v>18</v>
      </c>
      <c r="B9" s="3">
        <v>3616</v>
      </c>
      <c r="C9" s="3">
        <v>1548</v>
      </c>
      <c r="D9" s="3">
        <v>1970</v>
      </c>
      <c r="E9" s="12">
        <v>32</v>
      </c>
      <c r="F9" s="3">
        <v>7166</v>
      </c>
      <c r="G9" s="3">
        <v>2243</v>
      </c>
      <c r="H9" s="3">
        <v>9409</v>
      </c>
      <c r="I9" s="3">
        <v>38202</v>
      </c>
      <c r="K9" s="11" t="s">
        <v>18</v>
      </c>
      <c r="L9" s="3">
        <f>B9/'2024'!B9*100-100</f>
        <v>29.142857142857139</v>
      </c>
      <c r="M9" s="3">
        <f>C9/'2024'!C9*100-100</f>
        <v>27.933884297520663</v>
      </c>
      <c r="N9" s="3">
        <f>D9/'2024'!D9*100-100</f>
        <v>18.531889290012032</v>
      </c>
      <c r="O9" s="3">
        <f>E9/'2024'!E9*100-100</f>
        <v>146.15384615384616</v>
      </c>
      <c r="P9" s="3">
        <f>F9/'2024'!F9*100-100</f>
        <v>26.051011433597182</v>
      </c>
      <c r="Q9" s="3">
        <f>G9/'2024'!G9*100-100</f>
        <v>19.181721572794899</v>
      </c>
      <c r="R9" s="3">
        <f>H9/'2024'!H9*100-100</f>
        <v>24.342539976212493</v>
      </c>
      <c r="S9" s="3">
        <f>I9/'2024'!I9*100-100</f>
        <v>18.5477114041893</v>
      </c>
    </row>
    <row r="10" spans="1:19" x14ac:dyDescent="0.35">
      <c r="A10" s="13" t="s">
        <v>19</v>
      </c>
      <c r="B10" s="3">
        <v>5008</v>
      </c>
      <c r="C10" s="3">
        <v>2032</v>
      </c>
      <c r="D10" s="3">
        <v>2250</v>
      </c>
      <c r="E10" s="12">
        <v>38</v>
      </c>
      <c r="F10" s="3">
        <v>9328</v>
      </c>
      <c r="G10" s="3">
        <v>1736</v>
      </c>
      <c r="H10" s="3">
        <v>11064</v>
      </c>
      <c r="I10" s="3">
        <v>35051</v>
      </c>
      <c r="K10" s="13" t="s">
        <v>19</v>
      </c>
      <c r="L10" s="3">
        <f>B10/'2024'!B10*100-100</f>
        <v>15.952766844176907</v>
      </c>
      <c r="M10" s="3">
        <f>C10/'2024'!C10*100-100</f>
        <v>25.664811379097088</v>
      </c>
      <c r="N10" s="3">
        <f>D10/'2024'!D10*100-100</f>
        <v>16.039195461578132</v>
      </c>
      <c r="O10" s="3">
        <f>E10/'2024'!E10*100-100</f>
        <v>65.217391304347814</v>
      </c>
      <c r="P10" s="3">
        <f>F10/'2024'!F10*100-100</f>
        <v>18.105849582172695</v>
      </c>
      <c r="Q10" s="3">
        <f>G10/'2024'!G10*100-100</f>
        <v>13.686967910936488</v>
      </c>
      <c r="R10" s="3">
        <f>H10/'2024'!H10*100-100</f>
        <v>17.389920424403186</v>
      </c>
      <c r="S10" s="3">
        <f>I10/'2024'!I10*100-100</f>
        <v>13.09692823954569</v>
      </c>
    </row>
    <row r="11" spans="1:19" x14ac:dyDescent="0.35">
      <c r="A11" s="11" t="s">
        <v>20</v>
      </c>
      <c r="B11" s="3">
        <f>B6-B9-B12</f>
        <v>27821</v>
      </c>
      <c r="C11" s="3">
        <f t="shared" ref="C11:I11" si="1">C6-C9-C12</f>
        <v>10880</v>
      </c>
      <c r="D11" s="3">
        <f t="shared" si="1"/>
        <v>11289</v>
      </c>
      <c r="E11" s="3">
        <f t="shared" si="1"/>
        <v>189</v>
      </c>
      <c r="F11" s="3">
        <f t="shared" si="1"/>
        <v>50179</v>
      </c>
      <c r="G11" s="3">
        <f t="shared" si="1"/>
        <v>9124</v>
      </c>
      <c r="H11" s="3">
        <f t="shared" si="1"/>
        <v>59303</v>
      </c>
      <c r="I11" s="3">
        <f t="shared" si="1"/>
        <v>175337</v>
      </c>
      <c r="J11" s="14"/>
      <c r="K11" s="11" t="s">
        <v>20</v>
      </c>
      <c r="L11" s="3">
        <f>B11/'2024'!B11*100-100</f>
        <v>15.564509429259772</v>
      </c>
      <c r="M11" s="3">
        <f>C11/'2024'!C11*100-100</f>
        <v>20.982986767485826</v>
      </c>
      <c r="N11" s="3">
        <f>D11/'2024'!D11*100-100</f>
        <v>17.593750000000014</v>
      </c>
      <c r="O11" s="3">
        <f>E11/'2024'!E11*100-100</f>
        <v>20.382165605095537</v>
      </c>
      <c r="P11" s="3">
        <f>F11/'2024'!F11*100-100</f>
        <v>17.174948626938161</v>
      </c>
      <c r="Q11" s="3">
        <f>G11/'2024'!G11*100-100</f>
        <v>11.896001962227132</v>
      </c>
      <c r="R11" s="3">
        <f>H11/'2024'!H11*100-100</f>
        <v>16.330573973086445</v>
      </c>
      <c r="S11" s="3">
        <f>I11/'2024'!I11*100-100</f>
        <v>12.307682453465873</v>
      </c>
    </row>
    <row r="12" spans="1:19" x14ac:dyDescent="0.35">
      <c r="A12" s="11" t="s">
        <v>21</v>
      </c>
      <c r="B12" s="3">
        <v>14994</v>
      </c>
      <c r="C12" s="3">
        <v>5568</v>
      </c>
      <c r="D12" s="3">
        <v>5297</v>
      </c>
      <c r="E12" s="3">
        <v>144</v>
      </c>
      <c r="F12" s="3">
        <v>26003</v>
      </c>
      <c r="G12" s="3">
        <v>6431</v>
      </c>
      <c r="H12" s="3">
        <v>32434</v>
      </c>
      <c r="I12" s="3">
        <v>112233</v>
      </c>
      <c r="K12" s="11" t="s">
        <v>21</v>
      </c>
      <c r="L12" s="3">
        <f>B12/'2024'!B12*100-100</f>
        <v>11.041990668740283</v>
      </c>
      <c r="M12" s="3">
        <f>C12/'2024'!C12*100-100</f>
        <v>18.091198303287385</v>
      </c>
      <c r="N12" s="3">
        <f>D12/'2024'!D12*100-100</f>
        <v>12.319762510602203</v>
      </c>
      <c r="O12" s="3">
        <f>E12/'2024'!E12*100-100</f>
        <v>26.315789473684205</v>
      </c>
      <c r="P12" s="3">
        <f>F12/'2024'!F12*100-100</f>
        <v>12.821069073238462</v>
      </c>
      <c r="Q12" s="3">
        <f>G12/'2024'!G12*100-100</f>
        <v>13.441524078320683</v>
      </c>
      <c r="R12" s="3">
        <f>H12/'2024'!H12*100-100</f>
        <v>12.943552599505523</v>
      </c>
      <c r="S12" s="3">
        <f>I12/'2024'!I12*100-100</f>
        <v>9.1792562039748162</v>
      </c>
    </row>
    <row r="13" spans="1:19" x14ac:dyDescent="0.35">
      <c r="A13" s="15" t="s">
        <v>22</v>
      </c>
      <c r="B13" s="3">
        <v>19208</v>
      </c>
      <c r="C13" s="3">
        <v>6489</v>
      </c>
      <c r="D13" s="3">
        <v>6844</v>
      </c>
      <c r="E13" s="3">
        <v>133</v>
      </c>
      <c r="F13" s="3">
        <v>32674</v>
      </c>
      <c r="G13" s="3">
        <v>6939</v>
      </c>
      <c r="H13" s="3">
        <v>39613</v>
      </c>
      <c r="I13" s="3">
        <v>112270</v>
      </c>
      <c r="K13" s="15" t="s">
        <v>22</v>
      </c>
      <c r="L13" s="3">
        <f>B13/'2024'!B13*100-100</f>
        <v>16.829876528191718</v>
      </c>
      <c r="M13" s="3">
        <f>C13/'2024'!C13*100-100</f>
        <v>30.196629213483135</v>
      </c>
      <c r="N13" s="3">
        <f>D13/'2024'!D13*100-100</f>
        <v>33.619679812573224</v>
      </c>
      <c r="O13" s="3">
        <f>E13/'2024'!E13*100-100</f>
        <v>30.392156862745111</v>
      </c>
      <c r="P13" s="3">
        <f>F13/'2024'!F13*100-100</f>
        <v>22.608728282487149</v>
      </c>
      <c r="Q13" s="3">
        <f>G13/'2024'!G13*100-100</f>
        <v>25.411169347551052</v>
      </c>
      <c r="R13" s="3">
        <f>H13/'2024'!H13*100-100</f>
        <v>23.090547511031019</v>
      </c>
      <c r="S13" s="3">
        <f>I13/'2024'!I13*100-100</f>
        <v>22.49195352135726</v>
      </c>
    </row>
    <row r="14" spans="1:19" x14ac:dyDescent="0.35">
      <c r="A14" s="15" t="s">
        <v>23</v>
      </c>
      <c r="B14" s="3">
        <v>10464</v>
      </c>
      <c r="C14" s="3">
        <v>5522</v>
      </c>
      <c r="D14" s="3">
        <v>6399</v>
      </c>
      <c r="E14" s="3">
        <v>83</v>
      </c>
      <c r="F14" s="3">
        <v>22468</v>
      </c>
      <c r="G14" s="3">
        <v>2870</v>
      </c>
      <c r="H14" s="3">
        <v>25338</v>
      </c>
      <c r="I14" s="3">
        <v>50374</v>
      </c>
      <c r="K14" s="15" t="s">
        <v>23</v>
      </c>
      <c r="L14" s="3">
        <f>B14/'2024'!B14*100-100</f>
        <v>18.384432628125353</v>
      </c>
      <c r="M14" s="3">
        <f>C14/'2024'!C14*100-100</f>
        <v>18.523288259283106</v>
      </c>
      <c r="N14" s="3">
        <f>D14/'2024'!D14*100-100</f>
        <v>16.092162554426721</v>
      </c>
      <c r="O14" s="3">
        <f>E14/'2024'!E14*100-100</f>
        <v>23.880597014925371</v>
      </c>
      <c r="P14" s="3">
        <f>F14/'2024'!F14*100-100</f>
        <v>17.775331551082459</v>
      </c>
      <c r="Q14" s="3">
        <f>G14/'2024'!G14*100-100</f>
        <v>7.6519129782445674</v>
      </c>
      <c r="R14" s="3">
        <f>H14/'2024'!H14*100-100</f>
        <v>16.534056937865046</v>
      </c>
      <c r="S14" s="3">
        <f>I14/'2024'!I14*100-100</f>
        <v>18.72540008013388</v>
      </c>
    </row>
    <row r="15" spans="1:19" x14ac:dyDescent="0.35">
      <c r="A15" s="4" t="s">
        <v>24</v>
      </c>
      <c r="B15" s="3">
        <v>5516</v>
      </c>
      <c r="C15" s="3">
        <v>1717</v>
      </c>
      <c r="D15" s="3">
        <v>1698</v>
      </c>
      <c r="E15" s="3">
        <v>77</v>
      </c>
      <c r="F15" s="3">
        <v>9008</v>
      </c>
      <c r="G15" s="3">
        <v>2599</v>
      </c>
      <c r="H15" s="3">
        <v>11607</v>
      </c>
      <c r="I15" s="3">
        <v>64343</v>
      </c>
      <c r="K15" s="4" t="s">
        <v>24</v>
      </c>
      <c r="L15" s="3">
        <f>B15/'2024'!B15*100-100</f>
        <v>-30.397476340694013</v>
      </c>
      <c r="M15" s="3">
        <f>C15/'2024'!C15*100-100</f>
        <v>-28.636741479634239</v>
      </c>
      <c r="N15" s="3">
        <f>D15/'2024'!D15*100-100</f>
        <v>-48.310502283105031</v>
      </c>
      <c r="O15" s="3">
        <f>E15/'2024'!E15*100-100</f>
        <v>113.88888888888889</v>
      </c>
      <c r="P15" s="3">
        <f>F15/'2024'!F15*100-100</f>
        <v>-34.016993847055375</v>
      </c>
      <c r="Q15" s="3">
        <f>G15/'2024'!G15*100-100</f>
        <v>-18.09013551843681</v>
      </c>
      <c r="R15" s="3">
        <f>H15/'2024'!H15*100-100</f>
        <v>-31.013372956909365</v>
      </c>
      <c r="S15" s="3">
        <f>I15/'2024'!I15*100-100</f>
        <v>-26.168974973895288</v>
      </c>
    </row>
    <row r="16" spans="1:19" x14ac:dyDescent="0.35"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40" t="s">
        <v>25</v>
      </c>
      <c r="B17" s="41">
        <v>46431</v>
      </c>
      <c r="C17" s="41">
        <v>17996</v>
      </c>
      <c r="D17" s="41">
        <v>18556</v>
      </c>
      <c r="E17" s="41">
        <v>365</v>
      </c>
      <c r="F17" s="41">
        <v>83348</v>
      </c>
      <c r="G17" s="41">
        <v>17798</v>
      </c>
      <c r="H17" s="41">
        <v>101146</v>
      </c>
      <c r="I17" s="41">
        <v>325772</v>
      </c>
      <c r="J17" s="18"/>
      <c r="K17" s="45" t="s">
        <v>25</v>
      </c>
      <c r="L17" s="41">
        <f>B17/'2024'!B17*100-100</f>
        <v>14.993684523367264</v>
      </c>
      <c r="M17" s="41">
        <f>C17/'2024'!C17*100-100</f>
        <v>20.632792599544175</v>
      </c>
      <c r="N17" s="41">
        <f>D17/'2024'!D17*100-100</f>
        <v>16.134685192139187</v>
      </c>
      <c r="O17" s="41">
        <f>E17/'2024'!E17*100-100</f>
        <v>28.521126760563362</v>
      </c>
      <c r="P17" s="41">
        <f>F17/'2024'!F17*100-100</f>
        <v>16.477772964210359</v>
      </c>
      <c r="Q17" s="41">
        <f>G17/'2024'!G17*100-100</f>
        <v>13.326965934415796</v>
      </c>
      <c r="R17" s="41">
        <f>H17/'2024'!H17*100-100</f>
        <v>15.910705690907847</v>
      </c>
      <c r="S17" s="41">
        <f>I17/'2024'!I17*100-100</f>
        <v>11.893770780095082</v>
      </c>
    </row>
    <row r="18" spans="1:19" x14ac:dyDescent="0.35">
      <c r="A18" s="42" t="s">
        <v>68</v>
      </c>
      <c r="B18" s="41">
        <f>B17-B19</f>
        <v>44133</v>
      </c>
      <c r="C18" s="41">
        <f t="shared" ref="C18:I18" si="2">C17-C19</f>
        <v>16887</v>
      </c>
      <c r="D18" s="41">
        <f t="shared" si="2"/>
        <v>16939</v>
      </c>
      <c r="E18" s="41">
        <f t="shared" si="2"/>
        <v>345</v>
      </c>
      <c r="F18" s="41">
        <f t="shared" si="2"/>
        <v>78304</v>
      </c>
      <c r="G18" s="41">
        <f t="shared" si="2"/>
        <v>16058</v>
      </c>
      <c r="H18" s="41">
        <f t="shared" si="2"/>
        <v>94362</v>
      </c>
      <c r="I18" s="41">
        <f t="shared" si="2"/>
        <v>295175</v>
      </c>
      <c r="K18" s="46" t="s">
        <v>67</v>
      </c>
      <c r="L18" s="41">
        <f>B18/'2024'!B18*100-100</f>
        <v>16.108918705603784</v>
      </c>
      <c r="M18" s="41">
        <f>C18/'2024'!C18*100-100</f>
        <v>22.680711950599346</v>
      </c>
      <c r="N18" s="41">
        <f>D18/'2024'!D18*100-100</f>
        <v>18.454545454545453</v>
      </c>
      <c r="O18" s="41">
        <f>E18/'2024'!E18*100-100</f>
        <v>30.681818181818187</v>
      </c>
      <c r="P18" s="41">
        <f>F18/'2024'!F18*100-100</f>
        <v>18.036147665777307</v>
      </c>
      <c r="Q18" s="41">
        <f>G18/'2024'!G18*100-100</f>
        <v>16.776961675514499</v>
      </c>
      <c r="R18" s="41">
        <f>H18/'2024'!H18*100-100</f>
        <v>17.819952553377448</v>
      </c>
      <c r="S18" s="41">
        <f>I18/'2024'!I18*100-100</f>
        <v>15.24601172860234</v>
      </c>
    </row>
    <row r="19" spans="1:19" x14ac:dyDescent="0.35">
      <c r="A19" s="43" t="s">
        <v>26</v>
      </c>
      <c r="B19" s="41">
        <v>2298</v>
      </c>
      <c r="C19" s="41">
        <v>1109</v>
      </c>
      <c r="D19" s="41">
        <v>1617</v>
      </c>
      <c r="E19" s="41">
        <v>20</v>
      </c>
      <c r="F19" s="41">
        <v>5044</v>
      </c>
      <c r="G19" s="41">
        <v>1740</v>
      </c>
      <c r="H19" s="41">
        <v>6784</v>
      </c>
      <c r="I19" s="41">
        <v>30597</v>
      </c>
      <c r="K19" s="47" t="s">
        <v>69</v>
      </c>
      <c r="L19" s="41">
        <f>B19/'2024'!B19*100-100</f>
        <v>-2.9150823827629893</v>
      </c>
      <c r="M19" s="41">
        <f>C19/'2024'!C19*100-100</f>
        <v>-3.816131830008672</v>
      </c>
      <c r="N19" s="41">
        <f>D19/'2024'!D19*100-100</f>
        <v>-3.635280095351618</v>
      </c>
      <c r="O19" s="41">
        <f>E19/'2024'!E19*100-100</f>
        <v>0</v>
      </c>
      <c r="P19" s="41">
        <f>F19/'2024'!F19*100-100</f>
        <v>-3.3346109620544269</v>
      </c>
      <c r="Q19" s="41">
        <f>G19/'2024'!G19*100-100</f>
        <v>-10.95189355168884</v>
      </c>
      <c r="R19" s="41">
        <f>H19/'2024'!H19*100-100</f>
        <v>-5.4099274958170724</v>
      </c>
      <c r="S19" s="41">
        <f>I19/'2024'!I19*100-100</f>
        <v>-12.624935747329943</v>
      </c>
    </row>
    <row r="20" spans="1:19" x14ac:dyDescent="0.35">
      <c r="A20" s="40" t="s">
        <v>71</v>
      </c>
      <c r="B20" s="40"/>
      <c r="C20" s="40"/>
      <c r="D20" s="40"/>
      <c r="E20" s="40"/>
      <c r="F20" s="40"/>
      <c r="G20" s="40"/>
      <c r="H20" s="40"/>
      <c r="I20" s="40"/>
    </row>
    <row r="21" spans="1:19" x14ac:dyDescent="0.35">
      <c r="A21" s="40" t="s">
        <v>27</v>
      </c>
      <c r="B21" s="44">
        <v>4.9492795761452477</v>
      </c>
      <c r="C21" s="44">
        <v>6.1624805512336076</v>
      </c>
      <c r="D21" s="44">
        <v>8.7141625350291001</v>
      </c>
      <c r="E21" s="44">
        <v>5.4794520547945202</v>
      </c>
      <c r="F21" s="44">
        <v>6.0517348946585399</v>
      </c>
      <c r="G21" s="44">
        <v>9.7763793684683673</v>
      </c>
      <c r="H21" s="44">
        <v>6.7071362189310504</v>
      </c>
      <c r="I21" s="44">
        <v>9.3921515661260013</v>
      </c>
    </row>
    <row r="22" spans="1:19" x14ac:dyDescent="0.35">
      <c r="A22" s="2"/>
      <c r="B22" s="3"/>
      <c r="C22" s="3"/>
      <c r="D22" s="3"/>
      <c r="F22" s="3"/>
      <c r="G22" s="3"/>
      <c r="H22" s="3"/>
      <c r="I22" s="3"/>
      <c r="J22" s="4"/>
      <c r="K22" s="5" t="s">
        <v>10</v>
      </c>
      <c r="L22" s="7"/>
      <c r="M22" s="7"/>
    </row>
    <row r="23" spans="1:19" x14ac:dyDescent="0.35">
      <c r="A23" s="26" t="s">
        <v>103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8"/>
      <c r="K23" s="6" t="s">
        <v>104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101</v>
      </c>
      <c r="B24" s="3">
        <v>364959</v>
      </c>
      <c r="C24" s="3">
        <v>164710</v>
      </c>
      <c r="D24" s="3">
        <v>133292</v>
      </c>
      <c r="E24" s="3">
        <v>4742</v>
      </c>
      <c r="F24" s="3">
        <v>667703</v>
      </c>
      <c r="G24" s="3">
        <v>172950</v>
      </c>
      <c r="H24" s="3">
        <v>840653</v>
      </c>
      <c r="I24" s="3">
        <v>2711733</v>
      </c>
      <c r="J24" s="9"/>
      <c r="K24" s="4" t="s">
        <v>13</v>
      </c>
      <c r="L24" s="10">
        <f>B25-'2024'!B25</f>
        <v>1.7000000000000011</v>
      </c>
      <c r="M24" s="10">
        <f>C25-'2024'!C25</f>
        <v>1.6999999999999993</v>
      </c>
      <c r="N24" s="10">
        <f>D25-'2024'!D25</f>
        <v>1.8000000000000007</v>
      </c>
      <c r="O24" s="10">
        <f>E25-'2024'!E25</f>
        <v>1.7000000000000002</v>
      </c>
      <c r="P24" s="10">
        <f>F25-'2024'!F25</f>
        <v>1.7255325324122452</v>
      </c>
      <c r="Q24" s="10">
        <f>G25-'2024'!G25</f>
        <v>1.1219566940918284</v>
      </c>
      <c r="R24" s="10">
        <f>H25-'2024'!H25</f>
        <v>1.6028787933737156</v>
      </c>
      <c r="S24" s="10">
        <f>I25-'2024'!I25</f>
        <v>1.1999999999999993</v>
      </c>
    </row>
    <row r="25" spans="1:19" x14ac:dyDescent="0.35">
      <c r="A25" s="4" t="s">
        <v>12</v>
      </c>
      <c r="B25" s="10">
        <v>12.9</v>
      </c>
      <c r="C25" s="10">
        <v>11</v>
      </c>
      <c r="D25" s="10">
        <v>14</v>
      </c>
      <c r="E25" s="10">
        <v>7.7</v>
      </c>
      <c r="F25" s="10">
        <f>F26/F24*100</f>
        <v>12.603208312677941</v>
      </c>
      <c r="G25" s="10">
        <f t="shared" ref="G25:H25" si="3">G26/G24*100</f>
        <v>10.355594102341717</v>
      </c>
      <c r="H25" s="10">
        <f t="shared" si="3"/>
        <v>12.140800068518164</v>
      </c>
      <c r="I25" s="10">
        <v>12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46961</v>
      </c>
      <c r="C26" s="3">
        <v>18125</v>
      </c>
      <c r="D26" s="3">
        <v>18700</v>
      </c>
      <c r="E26" s="3">
        <v>366</v>
      </c>
      <c r="F26" s="3">
        <v>84152</v>
      </c>
      <c r="G26" s="3">
        <v>17910</v>
      </c>
      <c r="H26" s="3">
        <v>102062</v>
      </c>
      <c r="I26" s="3">
        <v>326407</v>
      </c>
      <c r="K26" s="4" t="s">
        <v>14</v>
      </c>
      <c r="L26" s="3">
        <f>B26/'2024'!B26*100-100</f>
        <v>16.926026442247831</v>
      </c>
      <c r="M26" s="3">
        <f>C26/'2024'!C26*100-100</f>
        <v>22.474491519697267</v>
      </c>
      <c r="N26" s="3">
        <f>D26/'2024'!D26*100-100</f>
        <v>16.99931176875431</v>
      </c>
      <c r="O26" s="3">
        <f>E26/'2024'!E26*100-100</f>
        <v>29.328621908127218</v>
      </c>
      <c r="P26" s="3">
        <f>F26/'2024'!F26*100-100</f>
        <v>18.144549896108273</v>
      </c>
      <c r="Q26" s="3">
        <f>G26/'2024'!G26*100-100</f>
        <v>13.714285714285722</v>
      </c>
      <c r="R26" s="3">
        <f>H26/'2024'!H26*100-100</f>
        <v>17.342316447837391</v>
      </c>
      <c r="S26" s="3">
        <f>I26/'2024'!I26*100-100</f>
        <v>12.681195693074599</v>
      </c>
    </row>
    <row r="27" spans="1:19" x14ac:dyDescent="0.35">
      <c r="A27" s="11" t="s">
        <v>16</v>
      </c>
      <c r="B27" s="3">
        <v>26211</v>
      </c>
      <c r="C27" s="3">
        <v>9775</v>
      </c>
      <c r="D27" s="3">
        <v>10801</v>
      </c>
      <c r="E27" s="3">
        <v>196</v>
      </c>
      <c r="F27" s="3">
        <v>46983</v>
      </c>
      <c r="G27" s="3">
        <v>10344</v>
      </c>
      <c r="H27" s="3">
        <v>57327</v>
      </c>
      <c r="I27" s="3">
        <v>192267</v>
      </c>
      <c r="K27" s="11" t="s">
        <v>16</v>
      </c>
      <c r="L27" s="3">
        <f>B27/'2024'!B27*100-100</f>
        <v>14.864805644419121</v>
      </c>
      <c r="M27" s="3">
        <f>C27/'2024'!C27*100-100</f>
        <v>17.164089655999049</v>
      </c>
      <c r="N27" s="3">
        <f>D27/'2024'!D27*100-100</f>
        <v>14.381022979985175</v>
      </c>
      <c r="O27" s="3">
        <f>E27/'2024'!E27*100-100</f>
        <v>17.365269461077844</v>
      </c>
      <c r="P27" s="3">
        <f>F27/'2024'!F27*100-100</f>
        <v>15.233493574021395</v>
      </c>
      <c r="Q27" s="3">
        <f>G27/'2024'!G27*100-100</f>
        <v>10.101117615753054</v>
      </c>
      <c r="R27" s="3">
        <f>H27/'2024'!H27*100-100</f>
        <v>14.27233041640919</v>
      </c>
      <c r="S27" s="3">
        <f>I27/'2024'!I27*100-100</f>
        <v>8.9782176197520869</v>
      </c>
    </row>
    <row r="28" spans="1:19" x14ac:dyDescent="0.35">
      <c r="A28" s="11" t="s">
        <v>17</v>
      </c>
      <c r="B28" s="3">
        <v>20731</v>
      </c>
      <c r="C28" s="3">
        <v>8342</v>
      </c>
      <c r="D28" s="3">
        <v>7891</v>
      </c>
      <c r="E28" s="3">
        <v>170</v>
      </c>
      <c r="F28" s="3">
        <v>37134</v>
      </c>
      <c r="G28" s="3">
        <v>7562</v>
      </c>
      <c r="H28" s="3">
        <v>44696</v>
      </c>
      <c r="I28" s="3">
        <v>134015</v>
      </c>
      <c r="K28" s="11" t="s">
        <v>17</v>
      </c>
      <c r="L28" s="3">
        <f>B28/'2024'!B28*100-100</f>
        <v>19.528367158671585</v>
      </c>
      <c r="M28" s="3">
        <f>C28/'2024'!C28*100-100</f>
        <v>29.213135068153662</v>
      </c>
      <c r="N28" s="3">
        <f>D28/'2024'!D28*100-100</f>
        <v>20.657492354740057</v>
      </c>
      <c r="O28" s="3">
        <f>E28/'2024'!E28*100-100</f>
        <v>46.551724137931018</v>
      </c>
      <c r="P28" s="3">
        <f>F28/'2024'!F28*100-100</f>
        <v>21.92671394799055</v>
      </c>
      <c r="Q28" s="3">
        <f>G28/'2024'!G28*100-100</f>
        <v>18.992918961447685</v>
      </c>
      <c r="R28" s="3">
        <f>H28/'2024'!H28*100-100</f>
        <v>21.420227649343943</v>
      </c>
      <c r="S28" s="3">
        <f>I28/'2024'!I28*100-100</f>
        <v>18.339720608233407</v>
      </c>
    </row>
    <row r="29" spans="1:19" x14ac:dyDescent="0.35">
      <c r="A29" s="11" t="s">
        <v>18</v>
      </c>
      <c r="B29" s="3">
        <v>3776</v>
      </c>
      <c r="C29" s="3">
        <v>1553</v>
      </c>
      <c r="D29" s="3">
        <v>1979</v>
      </c>
      <c r="E29" s="12">
        <v>28</v>
      </c>
      <c r="F29" s="3">
        <v>7336</v>
      </c>
      <c r="G29" s="3">
        <v>2251</v>
      </c>
      <c r="H29" s="3">
        <v>9587</v>
      </c>
      <c r="I29" s="3">
        <v>38089</v>
      </c>
      <c r="K29" s="11" t="s">
        <v>18</v>
      </c>
      <c r="L29" s="3">
        <f>B29/'2024'!B29*100-100</f>
        <v>32.724077328646757</v>
      </c>
      <c r="M29" s="3">
        <f>C29/'2024'!C29*100-100</f>
        <v>29.308909242298085</v>
      </c>
      <c r="N29" s="3">
        <f>D29/'2024'!D29*100-100</f>
        <v>18.008348240906386</v>
      </c>
      <c r="O29" s="3">
        <f>E29/'2024'!E29*100-100</f>
        <v>75</v>
      </c>
      <c r="P29" s="3">
        <f>F29/'2024'!F29*100-100</f>
        <v>27.827147586687587</v>
      </c>
      <c r="Q29" s="3">
        <f>G29/'2024'!G29*100-100</f>
        <v>17.976939203354306</v>
      </c>
      <c r="R29" s="3">
        <f>H29/'2024'!H29*100-100</f>
        <v>25.369425918660909</v>
      </c>
      <c r="S29" s="3">
        <f>I29/'2024'!I29*100-100</f>
        <v>19.162182455262183</v>
      </c>
    </row>
    <row r="30" spans="1:19" x14ac:dyDescent="0.35">
      <c r="A30" s="13" t="s">
        <v>19</v>
      </c>
      <c r="B30" s="3">
        <v>4990</v>
      </c>
      <c r="C30" s="3">
        <v>2016</v>
      </c>
      <c r="D30" s="3">
        <v>2209</v>
      </c>
      <c r="E30" s="12">
        <v>38</v>
      </c>
      <c r="F30" s="3">
        <v>9253</v>
      </c>
      <c r="G30" s="3">
        <v>1745</v>
      </c>
      <c r="H30" s="3">
        <v>10998</v>
      </c>
      <c r="I30" s="3">
        <v>34897</v>
      </c>
      <c r="K30" s="13" t="s">
        <v>19</v>
      </c>
      <c r="L30" s="3">
        <f>B30/'2024'!B30*100-100</f>
        <v>16.670563479074119</v>
      </c>
      <c r="M30" s="3">
        <f>C30/'2024'!C30*100-100</f>
        <v>25.921299188007495</v>
      </c>
      <c r="N30" s="3">
        <f>D30/'2024'!D30*100-100</f>
        <v>12.876852324987226</v>
      </c>
      <c r="O30" s="3">
        <f>E30/'2024'!E30*100-100</f>
        <v>90</v>
      </c>
      <c r="P30" s="3">
        <f>F30/'2024'!F30*100-100</f>
        <v>17.797581158497763</v>
      </c>
      <c r="Q30" s="3">
        <f>G30/'2024'!G30*100-100</f>
        <v>15.333773959021798</v>
      </c>
      <c r="R30" s="3">
        <f>H30/'2024'!H30*100-100</f>
        <v>17.399658411613999</v>
      </c>
      <c r="S30" s="3">
        <f>I30/'2024'!I30*100-100</f>
        <v>13.482488374361807</v>
      </c>
    </row>
    <row r="31" spans="1:19" x14ac:dyDescent="0.35">
      <c r="A31" s="11" t="s">
        <v>20</v>
      </c>
      <c r="B31" s="3">
        <f>B26-B29-B32</f>
        <v>28046</v>
      </c>
      <c r="C31" s="3">
        <f t="shared" ref="C31:I31" si="4">C26-C29-C32</f>
        <v>10946</v>
      </c>
      <c r="D31" s="3">
        <f t="shared" si="4"/>
        <v>11340</v>
      </c>
      <c r="E31" s="3">
        <f t="shared" si="4"/>
        <v>194</v>
      </c>
      <c r="F31" s="3">
        <f t="shared" si="4"/>
        <v>50526</v>
      </c>
      <c r="G31" s="3">
        <f t="shared" si="4"/>
        <v>9153</v>
      </c>
      <c r="H31" s="3">
        <f t="shared" si="4"/>
        <v>59679</v>
      </c>
      <c r="I31" s="3">
        <f t="shared" si="4"/>
        <v>175525</v>
      </c>
      <c r="J31" s="14"/>
      <c r="K31" s="11" t="s">
        <v>20</v>
      </c>
      <c r="L31" s="3">
        <f>B31/'2024'!B31*100-100</f>
        <v>17.514455711053387</v>
      </c>
      <c r="M31" s="3">
        <f>C31/'2024'!C31*100-100</f>
        <v>22.878311629995522</v>
      </c>
      <c r="N31" s="3">
        <f>D31/'2024'!D31*100-100</f>
        <v>17.89167273105312</v>
      </c>
      <c r="O31" s="3">
        <f>E31/'2024'!E31*100-100</f>
        <v>27.631578947368425</v>
      </c>
      <c r="P31" s="3">
        <f>F31/'2024'!F31*100-100</f>
        <v>18.75896110001176</v>
      </c>
      <c r="Q31" s="3">
        <f>G31/'2024'!G31*100-100</f>
        <v>12.279195289499498</v>
      </c>
      <c r="R31" s="3">
        <f>H31/'2024'!H31*100-100</f>
        <v>17.717024676016322</v>
      </c>
      <c r="S31" s="3">
        <f>I31/'2024'!I31*100-100</f>
        <v>12.880717188866583</v>
      </c>
    </row>
    <row r="32" spans="1:19" x14ac:dyDescent="0.35">
      <c r="A32" s="11" t="s">
        <v>21</v>
      </c>
      <c r="B32" s="3">
        <v>15139</v>
      </c>
      <c r="C32" s="3">
        <v>5626</v>
      </c>
      <c r="D32" s="3">
        <v>5381</v>
      </c>
      <c r="E32" s="3">
        <v>144</v>
      </c>
      <c r="F32" s="3">
        <v>26290</v>
      </c>
      <c r="G32" s="3">
        <v>6506</v>
      </c>
      <c r="H32" s="3">
        <v>32796</v>
      </c>
      <c r="I32" s="3">
        <v>112793</v>
      </c>
      <c r="K32" s="11" t="s">
        <v>21</v>
      </c>
      <c r="L32" s="3">
        <f>B32/'2024'!B32*100-100</f>
        <v>12.540886113589053</v>
      </c>
      <c r="M32" s="3">
        <f>C32/'2024'!C32*100-100</f>
        <v>19.957356076759055</v>
      </c>
      <c r="N32" s="3">
        <f>D32/'2024'!D32*100-100</f>
        <v>14.806912737358658</v>
      </c>
      <c r="O32" s="3">
        <f>E32/'2024'!E32*100-100</f>
        <v>25.217391304347842</v>
      </c>
      <c r="P32" s="3">
        <f>F32/'2024'!F32*100-100</f>
        <v>14.583333333333329</v>
      </c>
      <c r="Q32" s="3">
        <f>G32/'2024'!G32*100-100</f>
        <v>14.340949033391908</v>
      </c>
      <c r="R32" s="3">
        <f>H32/'2024'!H32*100-100</f>
        <v>14.535167982119162</v>
      </c>
      <c r="S32" s="3">
        <f>I32/'2024'!I32*100-100</f>
        <v>10.350933834248096</v>
      </c>
    </row>
    <row r="33" spans="1:19" x14ac:dyDescent="0.35">
      <c r="A33" s="15" t="s">
        <v>22</v>
      </c>
      <c r="B33" s="3">
        <v>19557</v>
      </c>
      <c r="C33" s="3">
        <v>6574</v>
      </c>
      <c r="D33" s="3">
        <v>6985</v>
      </c>
      <c r="E33" s="3">
        <v>137</v>
      </c>
      <c r="F33" s="3">
        <v>33253</v>
      </c>
      <c r="G33" s="3">
        <v>7033</v>
      </c>
      <c r="H33" s="3">
        <v>40286</v>
      </c>
      <c r="I33" s="3">
        <v>113364</v>
      </c>
      <c r="K33" s="15" t="s">
        <v>22</v>
      </c>
      <c r="L33" s="3">
        <f>B33/'2024'!B33*100-100</f>
        <v>18.786443148688051</v>
      </c>
      <c r="M33" s="3">
        <f>C33/'2024'!C33*100-100</f>
        <v>32.300261622056752</v>
      </c>
      <c r="N33" s="3">
        <f>D33/'2024'!D33*100-100</f>
        <v>34.482094724682327</v>
      </c>
      <c r="O33" s="3">
        <f>E33/'2024'!E33*100-100</f>
        <v>38.383838383838395</v>
      </c>
      <c r="P33" s="3">
        <f>F33/'2024'!F33*100-100</f>
        <v>24.42191124747437</v>
      </c>
      <c r="Q33" s="3">
        <f>G33/'2024'!G33*100-100</f>
        <v>25.768955650929897</v>
      </c>
      <c r="R33" s="3">
        <f>H33/'2024'!H33*100-100</f>
        <v>24.654991026672434</v>
      </c>
      <c r="S33" s="3">
        <f>I33/'2024'!I33*100-100</f>
        <v>22.994466746229804</v>
      </c>
    </row>
    <row r="34" spans="1:19" x14ac:dyDescent="0.35">
      <c r="A34" s="15" t="s">
        <v>23</v>
      </c>
      <c r="B34" s="3">
        <v>10630</v>
      </c>
      <c r="C34" s="3">
        <v>5537</v>
      </c>
      <c r="D34" s="3">
        <v>6392</v>
      </c>
      <c r="E34" s="3">
        <v>86</v>
      </c>
      <c r="F34" s="3">
        <v>22645</v>
      </c>
      <c r="G34" s="3">
        <v>2853</v>
      </c>
      <c r="H34" s="3">
        <v>25498</v>
      </c>
      <c r="I34" s="3">
        <v>49896</v>
      </c>
      <c r="K34" s="15" t="s">
        <v>23</v>
      </c>
      <c r="L34" s="3">
        <f>B34/'2024'!B34*100-100</f>
        <v>20.699443624389687</v>
      </c>
      <c r="M34" s="3">
        <f>C34/'2024'!C34*100-100</f>
        <v>20.160590277777771</v>
      </c>
      <c r="N34" s="3">
        <f>D34/'2024'!D34*100-100</f>
        <v>14.593044101828625</v>
      </c>
      <c r="O34" s="3">
        <f>E34/'2024'!E34*100-100</f>
        <v>43.333333333333343</v>
      </c>
      <c r="P34" s="3">
        <f>F34/'2024'!F34*100-100</f>
        <v>18.852674119561215</v>
      </c>
      <c r="Q34" s="3">
        <f>G34/'2024'!G34*100-100</f>
        <v>8.3143507972665276</v>
      </c>
      <c r="R34" s="3">
        <f>H34/'2024'!H34*100-100</f>
        <v>17.572739429151099</v>
      </c>
      <c r="S34" s="3">
        <f>I34/'2024'!I34*100-100</f>
        <v>17.960235466559496</v>
      </c>
    </row>
    <row r="35" spans="1:19" x14ac:dyDescent="0.35">
      <c r="A35" s="4" t="s">
        <v>24</v>
      </c>
      <c r="B35" s="3">
        <v>5347</v>
      </c>
      <c r="C35" s="3">
        <v>1981</v>
      </c>
      <c r="D35" s="3">
        <v>1769</v>
      </c>
      <c r="E35" s="3">
        <v>44</v>
      </c>
      <c r="F35" s="3">
        <v>9141</v>
      </c>
      <c r="G35" s="3">
        <v>2565</v>
      </c>
      <c r="H35" s="3">
        <v>11706</v>
      </c>
      <c r="I35" s="3">
        <v>63800</v>
      </c>
      <c r="K35" s="4" t="s">
        <v>24</v>
      </c>
      <c r="L35" s="3">
        <f>B35/'2024'!B35*100-100</f>
        <v>-29.589149328417179</v>
      </c>
      <c r="M35" s="3">
        <f>C35/'2024'!C35*100-100</f>
        <v>-20.760000000000005</v>
      </c>
      <c r="N35" s="3">
        <f>D35/'2024'!D35*100-100</f>
        <v>-45.027967681789924</v>
      </c>
      <c r="O35" s="3">
        <f>E35/'2024'!E35*100-100</f>
        <v>-53.191489361702125</v>
      </c>
      <c r="P35" s="3">
        <f>F35/'2024'!F35*100-100</f>
        <v>-31.814113083693869</v>
      </c>
      <c r="Q35" s="3">
        <f>G35/'2024'!G35*100-100</f>
        <v>-19.238035264483628</v>
      </c>
      <c r="R35" s="3">
        <f>H35/'2024'!H35*100-100</f>
        <v>-29.405379326981063</v>
      </c>
      <c r="S35" s="3">
        <f>I35/'2024'!I35*100-100</f>
        <v>-25.004701899567422</v>
      </c>
    </row>
    <row r="36" spans="1:19" x14ac:dyDescent="0.35"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40" t="s">
        <v>25</v>
      </c>
      <c r="B37" s="41">
        <v>46961</v>
      </c>
      <c r="C37" s="41">
        <v>18125</v>
      </c>
      <c r="D37" s="41">
        <v>18700</v>
      </c>
      <c r="E37" s="41">
        <v>366</v>
      </c>
      <c r="F37" s="41">
        <v>84152</v>
      </c>
      <c r="G37" s="41">
        <v>17910</v>
      </c>
      <c r="H37" s="41">
        <v>102062</v>
      </c>
      <c r="I37" s="41">
        <v>326407</v>
      </c>
      <c r="J37" s="18"/>
      <c r="K37" s="45" t="s">
        <v>25</v>
      </c>
      <c r="L37" s="41">
        <f>B37/'2024'!B37*100-100</f>
        <v>16.926026442247831</v>
      </c>
      <c r="M37" s="41">
        <f>C37/'2024'!C37*100-100</f>
        <v>22.474491519697267</v>
      </c>
      <c r="N37" s="41">
        <f>D37/'2024'!D37*100-100</f>
        <v>16.99931176875431</v>
      </c>
      <c r="O37" s="41">
        <f>E37/'2024'!E37*100-100</f>
        <v>29.328621908127218</v>
      </c>
      <c r="P37" s="41">
        <f>F37/'2024'!F37*100-100</f>
        <v>18.144549896108273</v>
      </c>
      <c r="Q37" s="41">
        <f>G37/'2024'!G37*100-100</f>
        <v>13.714285714285722</v>
      </c>
      <c r="R37" s="41">
        <f>H37/'2024'!H37*100-100</f>
        <v>17.342316447837391</v>
      </c>
      <c r="S37" s="41">
        <f>I37/'2024'!I37*100-100</f>
        <v>12.681195693074599</v>
      </c>
    </row>
    <row r="38" spans="1:19" x14ac:dyDescent="0.35">
      <c r="A38" s="42" t="s">
        <v>68</v>
      </c>
      <c r="B38" s="41">
        <f>B37-B39</f>
        <v>44651</v>
      </c>
      <c r="C38" s="41">
        <f t="shared" ref="C38:I38" si="5">C37-C39</f>
        <v>17029</v>
      </c>
      <c r="D38" s="41">
        <f t="shared" si="5"/>
        <v>17052</v>
      </c>
      <c r="E38" s="41">
        <f t="shared" si="5"/>
        <v>347</v>
      </c>
      <c r="F38" s="41">
        <f t="shared" si="5"/>
        <v>79079</v>
      </c>
      <c r="G38" s="41">
        <f t="shared" si="5"/>
        <v>16159</v>
      </c>
      <c r="H38" s="41">
        <f t="shared" si="5"/>
        <v>95238</v>
      </c>
      <c r="I38" s="41">
        <f t="shared" si="5"/>
        <v>295828</v>
      </c>
      <c r="K38" s="46" t="s">
        <v>67</v>
      </c>
      <c r="L38" s="41">
        <f>B38/'2024'!B38*100-100</f>
        <v>18.199385853451929</v>
      </c>
      <c r="M38" s="41">
        <f>C38/'2024'!C38*100-100</f>
        <v>25.075284612559685</v>
      </c>
      <c r="N38" s="41">
        <f>D38/'2024'!D38*100-100</f>
        <v>19.344904815229569</v>
      </c>
      <c r="O38" s="41">
        <f>E38/'2024'!E38*100-100</f>
        <v>31.439393939393938</v>
      </c>
      <c r="P38" s="41">
        <f>F38/'2024'!F38*100-100</f>
        <v>19.920234141607153</v>
      </c>
      <c r="Q38" s="41">
        <f>G38/'2024'!G38*100-100</f>
        <v>17.111175532685905</v>
      </c>
      <c r="R38" s="41">
        <f>H38/'2024'!H38*100-100</f>
        <v>19.434168119286198</v>
      </c>
      <c r="S38" s="41">
        <f>I38/'2024'!I38*100-100</f>
        <v>16.310651364495968</v>
      </c>
    </row>
    <row r="39" spans="1:19" x14ac:dyDescent="0.35">
      <c r="A39" s="43" t="s">
        <v>26</v>
      </c>
      <c r="B39" s="41">
        <v>2310</v>
      </c>
      <c r="C39" s="41">
        <v>1096</v>
      </c>
      <c r="D39" s="41">
        <v>1648</v>
      </c>
      <c r="E39" s="41">
        <v>19</v>
      </c>
      <c r="F39" s="41">
        <v>5073</v>
      </c>
      <c r="G39" s="41">
        <v>1751</v>
      </c>
      <c r="H39" s="41">
        <v>6824</v>
      </c>
      <c r="I39" s="41">
        <v>30579</v>
      </c>
      <c r="K39" s="47" t="s">
        <v>69</v>
      </c>
      <c r="L39" s="41">
        <f>B39/'2024'!B39*100-100</f>
        <v>-3.2258064516128968</v>
      </c>
      <c r="M39" s="41">
        <f>C39/'2024'!C39*100-100</f>
        <v>-7.4324324324324351</v>
      </c>
      <c r="N39" s="41">
        <f>D39/'2024'!D39*100-100</f>
        <v>-2.7728613569321539</v>
      </c>
      <c r="O39" s="41">
        <f>E39/'2024'!E39*100-100</f>
        <v>0</v>
      </c>
      <c r="P39" s="41">
        <f>F39/'2024'!F39*100-100</f>
        <v>-4.0113528855250706</v>
      </c>
      <c r="Q39" s="41">
        <f>G39/'2024'!G39*100-100</f>
        <v>-10.297131147540981</v>
      </c>
      <c r="R39" s="41">
        <f>H39/'2024'!H39*100-100</f>
        <v>-5.7067845792455358</v>
      </c>
      <c r="S39" s="41">
        <f>I39/'2024'!I39*100-100</f>
        <v>-13.447495046702514</v>
      </c>
    </row>
    <row r="40" spans="1:19" x14ac:dyDescent="0.35">
      <c r="A40" s="40" t="s">
        <v>71</v>
      </c>
      <c r="B40" s="40"/>
      <c r="C40" s="40"/>
      <c r="D40" s="40"/>
      <c r="E40" s="40"/>
      <c r="F40" s="40"/>
      <c r="G40" s="40"/>
      <c r="H40" s="40"/>
      <c r="I40" s="40"/>
      <c r="L40" s="3"/>
    </row>
    <row r="41" spans="1:19" x14ac:dyDescent="0.35">
      <c r="A41" s="40" t="s">
        <v>27</v>
      </c>
      <c r="B41" s="44">
        <f>B39/B37*100</f>
        <v>4.9189753199463384</v>
      </c>
      <c r="C41" s="44">
        <f t="shared" ref="C41:I41" si="6">C39/C37*100</f>
        <v>6.0468965517241378</v>
      </c>
      <c r="D41" s="44">
        <f t="shared" si="6"/>
        <v>8.8128342245989302</v>
      </c>
      <c r="E41" s="44">
        <f t="shared" si="6"/>
        <v>5.1912568306010929</v>
      </c>
      <c r="F41" s="44">
        <f t="shared" si="6"/>
        <v>6.0283772221694081</v>
      </c>
      <c r="G41" s="44">
        <f t="shared" si="6"/>
        <v>9.7766610831937459</v>
      </c>
      <c r="H41" s="44">
        <f t="shared" si="6"/>
        <v>6.6861319590053103</v>
      </c>
      <c r="I41" s="44">
        <f t="shared" si="6"/>
        <v>9.3683652617744091</v>
      </c>
    </row>
    <row r="42" spans="1:19" x14ac:dyDescent="0.35">
      <c r="B42" s="14"/>
    </row>
    <row r="43" spans="1:19" x14ac:dyDescent="0.35">
      <c r="B43" s="14"/>
    </row>
    <row r="45" spans="1:19" x14ac:dyDescent="0.35">
      <c r="A45" s="39" t="s">
        <v>65</v>
      </c>
    </row>
    <row r="46" spans="1:19" x14ac:dyDescent="0.35">
      <c r="A46" s="11" t="s">
        <v>66</v>
      </c>
    </row>
    <row r="48" spans="1:19" x14ac:dyDescent="0.35">
      <c r="A48" t="s">
        <v>106</v>
      </c>
    </row>
    <row r="49" spans="1:1" x14ac:dyDescent="0.35">
      <c r="A49" s="48" t="s">
        <v>105</v>
      </c>
    </row>
  </sheetData>
  <hyperlinks>
    <hyperlink ref="A49" r:id="rId1" display="https://tyomarkkinatori.fi/uutiset/tyonvalitystilasto-ja-tyollisyyskatsaus-keha-keskuksen-vastuulle" xr:uid="{025DCD45-2877-42AD-BCD1-2EA5716D1A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Salorinne Minna</cp:lastModifiedBy>
  <dcterms:created xsi:type="dcterms:W3CDTF">2024-02-20T10:35:17Z</dcterms:created>
  <dcterms:modified xsi:type="dcterms:W3CDTF">2025-03-25T07:20:04Z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