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pan\OneDrive - Helsingin kaupunki\"/>
    </mc:Choice>
  </mc:AlternateContent>
  <bookViews>
    <workbookView xWindow="1320" yWindow="465" windowWidth="22245" windowHeight="13500"/>
  </bookViews>
  <sheets>
    <sheet name="Arvo 1.6.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33" i="1" l="1"/>
  <c r="AB133" i="1" s="1"/>
  <c r="AB132" i="1"/>
  <c r="Z132" i="1"/>
  <c r="Y132" i="1"/>
  <c r="AC132" i="1" s="1"/>
  <c r="Z131" i="1"/>
  <c r="Y131" i="1" s="1"/>
  <c r="AC131" i="1" s="1"/>
  <c r="Z130" i="1"/>
  <c r="Z129" i="1"/>
  <c r="AB129" i="1" s="1"/>
  <c r="Z128" i="1"/>
  <c r="AB128" i="1" s="1"/>
  <c r="AB131" i="1" l="1"/>
  <c r="AB130" i="1"/>
  <c r="Y130" i="1"/>
  <c r="AC130" i="1" s="1"/>
  <c r="Y133" i="1"/>
  <c r="AC133" i="1" s="1"/>
  <c r="Y129" i="1"/>
  <c r="AC129" i="1" s="1"/>
  <c r="Y128" i="1"/>
  <c r="AC128" i="1" s="1"/>
  <c r="Z47" i="1"/>
  <c r="AB47" i="1" s="1"/>
  <c r="Y47" i="1"/>
  <c r="AC47" i="1" s="1"/>
  <c r="Z48" i="1"/>
  <c r="Z18" i="1"/>
  <c r="Y18" i="1" s="1"/>
  <c r="AC18" i="1" l="1"/>
  <c r="Y48" i="1"/>
  <c r="AC48" i="1" s="1"/>
  <c r="AB48" i="1"/>
  <c r="AB18" i="1"/>
  <c r="Z85" i="1"/>
  <c r="Y85" i="1" s="1"/>
  <c r="AC85" i="1" s="1"/>
  <c r="Z45" i="1"/>
  <c r="Y45" i="1" s="1"/>
  <c r="AC45" i="1" s="1"/>
  <c r="Z46" i="1"/>
  <c r="Y46" i="1" s="1"/>
  <c r="Z17" i="1"/>
  <c r="Y17" i="1" s="1"/>
  <c r="Y19" i="1"/>
  <c r="Z19" i="1"/>
  <c r="AB19" i="1" s="1"/>
  <c r="Y20" i="1"/>
  <c r="Z20" i="1"/>
  <c r="AB20" i="1" s="1"/>
  <c r="AC19" i="1" l="1"/>
  <c r="AC20" i="1"/>
  <c r="AB85" i="1"/>
  <c r="AC46" i="1"/>
  <c r="AB45" i="1"/>
  <c r="AB46" i="1"/>
  <c r="AC17" i="1"/>
  <c r="AB17" i="1"/>
  <c r="Z71" i="1"/>
  <c r="Y71" i="1" s="1"/>
  <c r="Z72" i="1"/>
  <c r="Z73" i="1"/>
  <c r="Z74" i="1"/>
  <c r="Y74" i="1" s="1"/>
  <c r="Z75" i="1"/>
  <c r="AB75" i="1" s="1"/>
  <c r="Z76" i="1"/>
  <c r="Z77" i="1"/>
  <c r="Y77" i="1" s="1"/>
  <c r="Z78" i="1"/>
  <c r="Z79" i="1"/>
  <c r="AB79" i="1" s="1"/>
  <c r="Z80" i="1"/>
  <c r="Y80" i="1" s="1"/>
  <c r="Z81" i="1"/>
  <c r="Y81" i="1" s="1"/>
  <c r="Z82" i="1"/>
  <c r="AB82" i="1" s="1"/>
  <c r="Z83" i="1"/>
  <c r="Z86" i="1"/>
  <c r="Y86" i="1" s="1"/>
  <c r="Z84" i="1"/>
  <c r="Z87" i="1"/>
  <c r="Y87" i="1" s="1"/>
  <c r="Z89" i="1"/>
  <c r="Y89" i="1" s="1"/>
  <c r="Y82" i="1" l="1"/>
  <c r="AC82" i="1" s="1"/>
  <c r="Y75" i="1"/>
  <c r="AC75" i="1" s="1"/>
  <c r="AC71" i="1"/>
  <c r="AB71" i="1"/>
  <c r="Y72" i="1"/>
  <c r="AC72" i="1" s="1"/>
  <c r="AB72" i="1"/>
  <c r="AC74" i="1"/>
  <c r="Y79" i="1"/>
  <c r="AC79" i="1" s="1"/>
  <c r="AB73" i="1"/>
  <c r="Y73" i="1"/>
  <c r="AC73" i="1" s="1"/>
  <c r="AB74" i="1"/>
  <c r="AB76" i="1"/>
  <c r="Y76" i="1"/>
  <c r="AC76" i="1" s="1"/>
  <c r="AC87" i="1"/>
  <c r="AC80" i="1"/>
  <c r="AC89" i="1"/>
  <c r="AC86" i="1"/>
  <c r="AC77" i="1"/>
  <c r="AB77" i="1"/>
  <c r="Y78" i="1"/>
  <c r="AC78" i="1" s="1"/>
  <c r="AB78" i="1"/>
  <c r="AB80" i="1"/>
  <c r="AC81" i="1"/>
  <c r="AB81" i="1"/>
  <c r="Y83" i="1"/>
  <c r="AC83" i="1" s="1"/>
  <c r="AB83" i="1"/>
  <c r="AB86" i="1"/>
  <c r="Y84" i="1"/>
  <c r="AC84" i="1" s="1"/>
  <c r="AB84" i="1"/>
  <c r="AB87" i="1"/>
  <c r="AB89" i="1"/>
  <c r="Y10" i="1"/>
  <c r="AC10" i="1" s="1"/>
  <c r="Z12" i="1" l="1"/>
  <c r="AC12" i="1" s="1"/>
  <c r="Y12" i="1" l="1"/>
  <c r="Y13" i="1"/>
  <c r="Y14" i="1"/>
  <c r="Y32" i="1"/>
  <c r="Y33" i="1"/>
  <c r="Y49" i="1"/>
  <c r="Y50" i="1"/>
  <c r="Y64" i="1"/>
  <c r="Y65" i="1"/>
  <c r="Y69" i="1"/>
  <c r="Y70" i="1"/>
  <c r="Y91" i="1"/>
  <c r="Y92" i="1"/>
  <c r="Y96" i="1"/>
  <c r="Y97" i="1"/>
  <c r="Y110" i="1"/>
  <c r="Y111" i="1"/>
  <c r="Y114" i="1"/>
  <c r="Y115" i="1"/>
  <c r="AB10" i="1"/>
  <c r="Z11" i="1"/>
  <c r="AB11" i="1" s="1"/>
  <c r="AB12" i="1"/>
  <c r="Z13" i="1"/>
  <c r="Z14" i="1"/>
  <c r="Z15" i="1"/>
  <c r="Z16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88" i="1"/>
  <c r="AB88" i="1" s="1"/>
  <c r="Z90" i="1"/>
  <c r="AB90" i="1" s="1"/>
  <c r="Z91" i="1"/>
  <c r="Z92" i="1"/>
  <c r="Z93" i="1"/>
  <c r="AB93" i="1" s="1"/>
  <c r="Z94" i="1"/>
  <c r="AB94" i="1" s="1"/>
  <c r="Z95" i="1"/>
  <c r="AB95" i="1" s="1"/>
  <c r="Z96" i="1"/>
  <c r="Z97" i="1"/>
  <c r="Z98" i="1"/>
  <c r="AB98" i="1" s="1"/>
  <c r="Z99" i="1"/>
  <c r="AB99" i="1" s="1"/>
  <c r="Z100" i="1"/>
  <c r="AB100" i="1" s="1"/>
  <c r="Z101" i="1"/>
  <c r="AB101" i="1" s="1"/>
  <c r="Z102" i="1"/>
  <c r="AB102" i="1" s="1"/>
  <c r="Z103" i="1"/>
  <c r="AB103" i="1" s="1"/>
  <c r="Z104" i="1"/>
  <c r="AB104" i="1" s="1"/>
  <c r="Z105" i="1"/>
  <c r="AB105" i="1" s="1"/>
  <c r="Z106" i="1"/>
  <c r="AB106" i="1" s="1"/>
  <c r="Z107" i="1"/>
  <c r="AB107" i="1" s="1"/>
  <c r="Z108" i="1"/>
  <c r="AB108" i="1" s="1"/>
  <c r="Z109" i="1"/>
  <c r="AB109" i="1" s="1"/>
  <c r="Z110" i="1"/>
  <c r="Z111" i="1"/>
  <c r="Z112" i="1"/>
  <c r="AB112" i="1" s="1"/>
  <c r="Z113" i="1"/>
  <c r="AB113" i="1" s="1"/>
  <c r="Z114" i="1"/>
  <c r="Z115" i="1"/>
  <c r="Z116" i="1"/>
  <c r="AB116" i="1" s="1"/>
  <c r="Z117" i="1"/>
  <c r="AB117" i="1" s="1"/>
  <c r="Z118" i="1"/>
  <c r="AB118" i="1" s="1"/>
  <c r="Z119" i="1"/>
  <c r="AB119" i="1" s="1"/>
  <c r="Z120" i="1"/>
  <c r="AB120" i="1" s="1"/>
  <c r="Z121" i="1"/>
  <c r="AB121" i="1" s="1"/>
  <c r="Z122" i="1"/>
  <c r="AB122" i="1" s="1"/>
  <c r="AB97" i="1" l="1"/>
  <c r="AC97" i="1"/>
  <c r="AB70" i="1"/>
  <c r="AC70" i="1"/>
  <c r="AB50" i="1"/>
  <c r="AC50" i="1"/>
  <c r="AB92" i="1"/>
  <c r="AC92" i="1"/>
  <c r="AB69" i="1"/>
  <c r="AC69" i="1"/>
  <c r="AB33" i="1"/>
  <c r="AC33" i="1"/>
  <c r="AB65" i="1"/>
  <c r="AC65" i="1"/>
  <c r="AB115" i="1"/>
  <c r="AC115" i="1"/>
  <c r="AB111" i="1"/>
  <c r="AC111" i="1"/>
  <c r="AB91" i="1"/>
  <c r="AC91" i="1"/>
  <c r="AB64" i="1"/>
  <c r="AC64" i="1"/>
  <c r="AB32" i="1"/>
  <c r="AC32" i="1"/>
  <c r="AB14" i="1"/>
  <c r="AC14" i="1"/>
  <c r="AB96" i="1"/>
  <c r="AC96" i="1"/>
  <c r="AB49" i="1"/>
  <c r="AC49" i="1"/>
  <c r="AB114" i="1"/>
  <c r="AC114" i="1"/>
  <c r="AB110" i="1"/>
  <c r="AC110" i="1"/>
  <c r="AB13" i="1"/>
  <c r="AC13" i="1"/>
  <c r="Y11" i="1"/>
  <c r="AC11" i="1" s="1"/>
  <c r="AB68" i="1"/>
  <c r="Y68" i="1"/>
  <c r="AC68" i="1" s="1"/>
  <c r="AB66" i="1"/>
  <c r="Y66" i="1"/>
  <c r="AC66" i="1" s="1"/>
  <c r="AB62" i="1"/>
  <c r="Y62" i="1"/>
  <c r="AC62" i="1" s="1"/>
  <c r="AB60" i="1"/>
  <c r="Y60" i="1"/>
  <c r="AC60" i="1" s="1"/>
  <c r="AB58" i="1"/>
  <c r="Y58" i="1"/>
  <c r="AC58" i="1" s="1"/>
  <c r="AB56" i="1"/>
  <c r="Y56" i="1"/>
  <c r="AC56" i="1" s="1"/>
  <c r="AB54" i="1"/>
  <c r="Y54" i="1"/>
  <c r="AC54" i="1" s="1"/>
  <c r="AB52" i="1"/>
  <c r="Y52" i="1"/>
  <c r="AC52" i="1" s="1"/>
  <c r="AB44" i="1"/>
  <c r="Y44" i="1"/>
  <c r="AC44" i="1" s="1"/>
  <c r="AB42" i="1"/>
  <c r="Y42" i="1"/>
  <c r="AC42" i="1" s="1"/>
  <c r="AB40" i="1"/>
  <c r="Y40" i="1"/>
  <c r="AC40" i="1" s="1"/>
  <c r="AB38" i="1"/>
  <c r="Y38" i="1"/>
  <c r="AC38" i="1" s="1"/>
  <c r="AB36" i="1"/>
  <c r="Y36" i="1"/>
  <c r="AC36" i="1" s="1"/>
  <c r="AB34" i="1"/>
  <c r="Y34" i="1"/>
  <c r="AC34" i="1" s="1"/>
  <c r="AB30" i="1"/>
  <c r="Y30" i="1"/>
  <c r="AC30" i="1" s="1"/>
  <c r="AB28" i="1"/>
  <c r="Y28" i="1"/>
  <c r="AC28" i="1" s="1"/>
  <c r="AB26" i="1"/>
  <c r="Y26" i="1"/>
  <c r="AC26" i="1" s="1"/>
  <c r="AB24" i="1"/>
  <c r="Y24" i="1"/>
  <c r="AC24" i="1" s="1"/>
  <c r="AB22" i="1"/>
  <c r="Y22" i="1"/>
  <c r="AC22" i="1" s="1"/>
  <c r="AB16" i="1"/>
  <c r="Y16" i="1"/>
  <c r="AC16" i="1" s="1"/>
  <c r="Y122" i="1"/>
  <c r="AC122" i="1" s="1"/>
  <c r="Y120" i="1"/>
  <c r="AC120" i="1" s="1"/>
  <c r="Y118" i="1"/>
  <c r="AC118" i="1" s="1"/>
  <c r="Y116" i="1"/>
  <c r="AC116" i="1" s="1"/>
  <c r="Y112" i="1"/>
  <c r="AC112" i="1" s="1"/>
  <c r="Y108" i="1"/>
  <c r="AC108" i="1" s="1"/>
  <c r="Y106" i="1"/>
  <c r="AC106" i="1" s="1"/>
  <c r="Y104" i="1"/>
  <c r="AC104" i="1" s="1"/>
  <c r="Y102" i="1"/>
  <c r="AC102" i="1" s="1"/>
  <c r="Y100" i="1"/>
  <c r="AC100" i="1" s="1"/>
  <c r="Y98" i="1"/>
  <c r="AC98" i="1" s="1"/>
  <c r="Y94" i="1"/>
  <c r="AC94" i="1" s="1"/>
  <c r="Y90" i="1"/>
  <c r="AC90" i="1" s="1"/>
  <c r="AB67" i="1"/>
  <c r="Y67" i="1"/>
  <c r="AC67" i="1" s="1"/>
  <c r="AB63" i="1"/>
  <c r="Y63" i="1"/>
  <c r="AC63" i="1" s="1"/>
  <c r="AB61" i="1"/>
  <c r="Y61" i="1"/>
  <c r="AC61" i="1" s="1"/>
  <c r="AB59" i="1"/>
  <c r="Y59" i="1"/>
  <c r="AC59" i="1" s="1"/>
  <c r="AB57" i="1"/>
  <c r="Y57" i="1"/>
  <c r="AC57" i="1" s="1"/>
  <c r="AB55" i="1"/>
  <c r="Y55" i="1"/>
  <c r="AC55" i="1" s="1"/>
  <c r="AB53" i="1"/>
  <c r="Y53" i="1"/>
  <c r="AC53" i="1" s="1"/>
  <c r="AB51" i="1"/>
  <c r="Y51" i="1"/>
  <c r="AC51" i="1" s="1"/>
  <c r="AB43" i="1"/>
  <c r="Y43" i="1"/>
  <c r="AC43" i="1" s="1"/>
  <c r="AB41" i="1"/>
  <c r="Y41" i="1"/>
  <c r="AC41" i="1" s="1"/>
  <c r="AB39" i="1"/>
  <c r="Y39" i="1"/>
  <c r="AC39" i="1" s="1"/>
  <c r="AB37" i="1"/>
  <c r="Y37" i="1"/>
  <c r="AC37" i="1" s="1"/>
  <c r="AB35" i="1"/>
  <c r="Y35" i="1"/>
  <c r="AC35" i="1" s="1"/>
  <c r="AB31" i="1"/>
  <c r="Y31" i="1"/>
  <c r="AC31" i="1" s="1"/>
  <c r="AB29" i="1"/>
  <c r="Y29" i="1"/>
  <c r="AC29" i="1" s="1"/>
  <c r="AB27" i="1"/>
  <c r="Y27" i="1"/>
  <c r="AC27" i="1" s="1"/>
  <c r="AB25" i="1"/>
  <c r="Y25" i="1"/>
  <c r="AC25" i="1" s="1"/>
  <c r="AB23" i="1"/>
  <c r="Y23" i="1"/>
  <c r="AC23" i="1" s="1"/>
  <c r="Y21" i="1"/>
  <c r="AC21" i="1" s="1"/>
  <c r="AB21" i="1"/>
  <c r="Y15" i="1"/>
  <c r="AC15" i="1" s="1"/>
  <c r="AB15" i="1"/>
  <c r="Y121" i="1"/>
  <c r="AC121" i="1" s="1"/>
  <c r="Y119" i="1"/>
  <c r="AC119" i="1" s="1"/>
  <c r="Y117" i="1"/>
  <c r="AC117" i="1" s="1"/>
  <c r="Y113" i="1"/>
  <c r="AC113" i="1" s="1"/>
  <c r="Y109" i="1"/>
  <c r="AC109" i="1" s="1"/>
  <c r="Y107" i="1"/>
  <c r="AC107" i="1" s="1"/>
  <c r="Y105" i="1"/>
  <c r="AC105" i="1" s="1"/>
  <c r="Y103" i="1"/>
  <c r="AC103" i="1" s="1"/>
  <c r="Y101" i="1"/>
  <c r="AC101" i="1" s="1"/>
  <c r="Y99" i="1"/>
  <c r="AC99" i="1" s="1"/>
  <c r="Y95" i="1"/>
  <c r="AC95" i="1" s="1"/>
  <c r="Y93" i="1"/>
  <c r="AC93" i="1" s="1"/>
  <c r="Y88" i="1"/>
  <c r="AC88" i="1" s="1"/>
</calcChain>
</file>

<file path=xl/sharedStrings.xml><?xml version="1.0" encoding="utf-8"?>
<sst xmlns="http://schemas.openxmlformats.org/spreadsheetml/2006/main" count="320" uniqueCount="218">
  <si>
    <t xml:space="preserve">a) Toimenpiteiden keskinäiset suhteet perustuvat Suomen Hammaslääkäriliiton kertoimiin </t>
  </si>
  <si>
    <t>b) SFA10 arvo = 21 €</t>
  </si>
  <si>
    <t>c) Toimenpidekohtaiset palse arvot</t>
  </si>
  <si>
    <t>EB1SA</t>
  </si>
  <si>
    <t>SFA20</t>
  </si>
  <si>
    <t>WX110</t>
  </si>
  <si>
    <t>SDA02</t>
  </si>
  <si>
    <t>SDA01</t>
  </si>
  <si>
    <t/>
  </si>
  <si>
    <t>Koodi</t>
  </si>
  <si>
    <t>LOHK</t>
  </si>
  <si>
    <t>Lohkeamaseteli</t>
  </si>
  <si>
    <t>Ehkäisevä hammashoito (SC)</t>
  </si>
  <si>
    <t>SCA01</t>
  </si>
  <si>
    <t>Ehkäisevä suun terveydenhoito, suppea</t>
  </si>
  <si>
    <t>SCA02</t>
  </si>
  <si>
    <t>Ehkäisevä suun terveydenhoito</t>
  </si>
  <si>
    <t>Kiinnityskudossairauksienhoito (SD)</t>
  </si>
  <si>
    <t>Parodontologinen hoito, erittäin suppea</t>
  </si>
  <si>
    <t>*Parodontologinen hoito, suppea</t>
  </si>
  <si>
    <t>SDA03</t>
  </si>
  <si>
    <t>Parodontologinen hoito</t>
  </si>
  <si>
    <t>SDA04</t>
  </si>
  <si>
    <t>Parodontologinen hoito, pitkäkestoinen</t>
  </si>
  <si>
    <t>SDA05</t>
  </si>
  <si>
    <t>Parodontologinen hoito, erittäin pitkäkestoinen</t>
  </si>
  <si>
    <t>SDC30</t>
  </si>
  <si>
    <t>Parodontologinen vahvistettu kiskotus, suppea</t>
  </si>
  <si>
    <t>Paikkaushoito (SF)</t>
  </si>
  <si>
    <t>SFA00</t>
  </si>
  <si>
    <t>Pieni täyte</t>
  </si>
  <si>
    <t>SFA10</t>
  </si>
  <si>
    <t>Yhden pinnan täyte</t>
  </si>
  <si>
    <t>Kahden pinnan täyte</t>
  </si>
  <si>
    <t>SFA30</t>
  </si>
  <si>
    <t>Kolmen tai useamman pinnan täyte</t>
  </si>
  <si>
    <t>SFA40</t>
  </si>
  <si>
    <t>*Hammasterä tai hammaskruunu</t>
  </si>
  <si>
    <t>SFB20</t>
  </si>
  <si>
    <t>Suun ulkopuolella valmistettu kahden pinnan täyte</t>
  </si>
  <si>
    <t>SFB30</t>
  </si>
  <si>
    <t>Suun ulkopuolella valmistettu kolmen pinnan täyte</t>
  </si>
  <si>
    <t>SFC00</t>
  </si>
  <si>
    <t>Alustäytepilari</t>
  </si>
  <si>
    <t>SFC01</t>
  </si>
  <si>
    <t>Paikkaushoidon tukitoimenpide</t>
  </si>
  <si>
    <t>SFC92</t>
  </si>
  <si>
    <t>Muu vaativa paikkaushoidon tukitoimenpide</t>
  </si>
  <si>
    <t>Juurenhoito (SG)</t>
  </si>
  <si>
    <t>SGA01</t>
  </si>
  <si>
    <t>Hampaan ensiapuluonteinen avaus</t>
  </si>
  <si>
    <t>SGA02</t>
  </si>
  <si>
    <t>*Hampaan juurikanavien avaus ja laajennus</t>
  </si>
  <si>
    <t>SGA03</t>
  </si>
  <si>
    <t>*Hampaan juurikanavien avaus ja laajennus, vaativa</t>
  </si>
  <si>
    <t>SGA04</t>
  </si>
  <si>
    <t>*Hampaan juurikanavien avaus ja laajennus, erittäin vaativa</t>
  </si>
  <si>
    <t>SGA05</t>
  </si>
  <si>
    <t>*Hampaan juurikanavien  avaus ja laajennus, erittäin vaativa ja pitkäkestoinen</t>
  </si>
  <si>
    <t>SGB10</t>
  </si>
  <si>
    <t>*Hampaan juurentäyttö, 1-juurikanavainen hammas</t>
  </si>
  <si>
    <t>SGB20</t>
  </si>
  <si>
    <t>*Hampaan juurentäyttö, 2-juurikanavainen hammas</t>
  </si>
  <si>
    <t>SGB30</t>
  </si>
  <si>
    <t>*Muu vaativa juurentäyttö</t>
  </si>
  <si>
    <t>SGC00</t>
  </si>
  <si>
    <t>Juurikanavien lääkehoito</t>
  </si>
  <si>
    <t>Hammasytimen (pulpan) kattaminen</t>
  </si>
  <si>
    <t>SGC20</t>
  </si>
  <si>
    <t>Hampaan juurikanavaperforaation tai sisäisen resorption korjaus juurikanavan kautta</t>
  </si>
  <si>
    <t>SGC40</t>
  </si>
  <si>
    <t>Hammaskruunun restaurointi juurenhoitoa varten tai muu vastaava juurenhoidon tukitoimenpide</t>
  </si>
  <si>
    <t>Purentafysiologia (SH)</t>
  </si>
  <si>
    <t>SHA01</t>
  </si>
  <si>
    <t>Purentafysiologinen hoitokäynti, suppea</t>
  </si>
  <si>
    <t>SHA02</t>
  </si>
  <si>
    <t>Purentafysiologinen hoitokäynti</t>
  </si>
  <si>
    <t>SHB00</t>
  </si>
  <si>
    <t>Purentakiskon valmistus ja suuhun sovitus</t>
  </si>
  <si>
    <t>Hammasprotetiikka (SP)</t>
  </si>
  <si>
    <t>*Hampaiston muotoilu proteettista työtä varten</t>
  </si>
  <si>
    <t>Tilapäisen hammaskruunun valmistaminen vastaanotolla</t>
  </si>
  <si>
    <t>*Tilapäinen hammassilta, yksittäinen siltayksikkö</t>
  </si>
  <si>
    <t>Tilapäinen hammasosaproteesi</t>
  </si>
  <si>
    <t>Tavallinen hammaskruunu</t>
  </si>
  <si>
    <t>Muu vaativa hammaskruunu</t>
  </si>
  <si>
    <t>Pintakiinnitteinen hammassilta</t>
  </si>
  <si>
    <t>Vastaanotolla valmistettu kuitulujitteinen hammassilta</t>
  </si>
  <si>
    <t>Nastapilari</t>
  </si>
  <si>
    <t>Muu hampaiston osaproteesi</t>
  </si>
  <si>
    <t>SPF00</t>
  </si>
  <si>
    <t>Hammasproteesin korjaus</t>
  </si>
  <si>
    <t>Hammaskruunun tai pienen sillan irrottaminen ja uudelleen sementointi</t>
  </si>
  <si>
    <t>Hammassillan irrottaminen, korjaus ja uudelleen sementointi</t>
  </si>
  <si>
    <t>Muut suun ja hamhoidon tmpt (SX)</t>
  </si>
  <si>
    <t>SXB00</t>
  </si>
  <si>
    <t>Suun alueen limakalvo-ompeleiden poisto</t>
  </si>
  <si>
    <t>Hampaiston toimenpiteet (EB)</t>
  </si>
  <si>
    <t>EB1AA</t>
  </si>
  <si>
    <t>Hammasröntgen</t>
  </si>
  <si>
    <t>EB1CA</t>
  </si>
  <si>
    <t>Hammasröntgen, lisäkuva</t>
  </si>
  <si>
    <t>EB1HA</t>
  </si>
  <si>
    <t>Hampaiston ja leuan panoraamatomografia tai muu yksinkertainen rakokuvaus</t>
  </si>
  <si>
    <t>Hammasröntgen, Bite-Wing-kuva hampaiston sivualueelta</t>
  </si>
  <si>
    <t>EBA00</t>
  </si>
  <si>
    <t>*Hampaan poisto</t>
  </si>
  <si>
    <t>EBA05</t>
  </si>
  <si>
    <t>Vaativa hampaan poisto ilman leikkausta</t>
  </si>
  <si>
    <t>EBA10</t>
  </si>
  <si>
    <t>Hampaan poistoleikkaus</t>
  </si>
  <si>
    <t>EBA15</t>
  </si>
  <si>
    <t>*Hampaiston saneeraus</t>
  </si>
  <si>
    <t>EBA20</t>
  </si>
  <si>
    <t>Hampaan poisto osittain, hemisektio</t>
  </si>
  <si>
    <t>EBA30</t>
  </si>
  <si>
    <t>Hampaan juuren poisto</t>
  </si>
  <si>
    <t>EBA40</t>
  </si>
  <si>
    <t>Hampaan juurenpään poisto</t>
  </si>
  <si>
    <t>Ikenien ja hammasharjanteen tm (EC)</t>
  </si>
  <si>
    <t>ECA10</t>
  </si>
  <si>
    <t>Ikenen märkäpesäkkeen aukaisu</t>
  </si>
  <si>
    <t>ECA60</t>
  </si>
  <si>
    <t>Vierasesineen poisto ikenestä tai hammasharjanteesta</t>
  </si>
  <si>
    <t>Monialue (W)</t>
  </si>
  <si>
    <t>WX002</t>
  </si>
  <si>
    <t>*Sedaatio tai kivunlievitys ilman anestesiaa</t>
  </si>
  <si>
    <t>WX105</t>
  </si>
  <si>
    <t>Pintapuudutus iholle tai limakalvolle</t>
  </si>
  <si>
    <t>Infiltraatiopuudutus</t>
  </si>
  <si>
    <t>WX290</t>
  </si>
  <si>
    <t>Muu johtopuudutus</t>
  </si>
  <si>
    <t>WZA00</t>
  </si>
  <si>
    <t>Suppea todistus</t>
  </si>
  <si>
    <t>WZA90</t>
  </si>
  <si>
    <t>*Muu lääkärin tai hammaslääkärin todistus</t>
  </si>
  <si>
    <t>WZB00</t>
  </si>
  <si>
    <t>*Puhelimitse annettu hoito-ohje ja mahdollinen resepti</t>
  </si>
  <si>
    <t>SDC10</t>
  </si>
  <si>
    <t>SDC20</t>
  </si>
  <si>
    <t>SDC40</t>
  </si>
  <si>
    <t>SDC50</t>
  </si>
  <si>
    <t>SDD01</t>
  </si>
  <si>
    <t>SFB10</t>
  </si>
  <si>
    <t>SGC30</t>
  </si>
  <si>
    <t>SXA10</t>
  </si>
  <si>
    <t>EBA45</t>
  </si>
  <si>
    <t>SXC05</t>
  </si>
  <si>
    <t>Parodontolginen kiskotus, suppea</t>
  </si>
  <si>
    <t>Parodontolginen kiskotus, laaja</t>
  </si>
  <si>
    <t>Parodontologinen vahvistettu kiskotus, laaja</t>
  </si>
  <si>
    <t>Parodontologinen vahvistettu kiskotus, erittäin laaja</t>
  </si>
  <si>
    <t>Parodontologinen purennan hoito, suppea</t>
  </si>
  <si>
    <t>Suun ulkopuolella valmistettu yhden pinnan täyte</t>
  </si>
  <si>
    <t>Hampaan juurikanavaperforaation tai sisäisen resorption korjaus juurikanavan kautta, vaativa</t>
  </si>
  <si>
    <t>Sillan 1. tai 2. välihammas</t>
  </si>
  <si>
    <t>Fasadin korjaus</t>
  </si>
  <si>
    <t>Suun alueen limakalvonäytteen otto</t>
  </si>
  <si>
    <t>Suun ja hampaiston muu toimenpide</t>
  </si>
  <si>
    <t>d) Tutkimus- ja hoitopalvelusetelin sekä lohkeamasetelin arvo</t>
  </si>
  <si>
    <t xml:space="preserve">TUTHO </t>
  </si>
  <si>
    <t>Tutkimus- ja hoitoseteli</t>
  </si>
  <si>
    <t>§</t>
  </si>
  <si>
    <t>SFA10=</t>
  </si>
  <si>
    <t>!!!: toimenpiteen maksimihinta ylittyy</t>
  </si>
  <si>
    <t>Maksimi- hinta 1.6.2017</t>
  </si>
  <si>
    <r>
      <t>Omavastuu- katto      (</t>
    </r>
    <r>
      <rPr>
        <sz val="8"/>
        <rFont val="Arial"/>
        <family val="2"/>
      </rPr>
      <t>KELAn 2016 raportti)</t>
    </r>
  </si>
  <si>
    <t>Palvelusetelin arvo</t>
  </si>
  <si>
    <t>¯</t>
  </si>
  <si>
    <r>
      <t xml:space="preserve"> </t>
    </r>
    <r>
      <rPr>
        <b/>
        <sz val="8"/>
        <color rgb="FFFF0000"/>
        <rFont val="Arial"/>
        <family val="2"/>
      </rPr>
      <t xml:space="preserve">Kokeile yllä olevaan keltaiseen soluun OMAA sfa10 arvoasi! </t>
    </r>
  </si>
  <si>
    <t xml:space="preserve"> Tmp arvo, kun sfa10 =21 euroa </t>
  </si>
  <si>
    <t>Potilan omavastuuosuus</t>
  </si>
  <si>
    <t>SPF61</t>
  </si>
  <si>
    <t>SPF42</t>
  </si>
  <si>
    <t>SPF41</t>
  </si>
  <si>
    <t>SPE01</t>
  </si>
  <si>
    <t>SPE02</t>
  </si>
  <si>
    <t>SPD01</t>
  </si>
  <si>
    <t>SPC07</t>
  </si>
  <si>
    <t>SPC06</t>
  </si>
  <si>
    <t>SPC36</t>
  </si>
  <si>
    <t>SPC31</t>
  </si>
  <si>
    <t>SPC05</t>
  </si>
  <si>
    <t>SPC01</t>
  </si>
  <si>
    <t>SPB07</t>
  </si>
  <si>
    <t>SPB05</t>
  </si>
  <si>
    <t>SPB06</t>
  </si>
  <si>
    <t>SPA02</t>
  </si>
  <si>
    <t>SHL kerroin 2019/ (suunte-kerroin *)</t>
  </si>
  <si>
    <t>Vaativa ja tavallinen metallirunkoinen osaproteesi</t>
  </si>
  <si>
    <t>Vaativa ja tavallinen limakalvokantoinen hammaskokoproteesi</t>
  </si>
  <si>
    <t>Monijuurisen hampaan juurenpään poisto</t>
  </si>
  <si>
    <t>SGC15</t>
  </si>
  <si>
    <t>SCG01</t>
  </si>
  <si>
    <t>Resiini-infiltraatio, vapaa pinta</t>
  </si>
  <si>
    <t>SCG02</t>
  </si>
  <si>
    <t>Resiini-infiltraatio, hampaan välipinta</t>
  </si>
  <si>
    <t>SFD10</t>
  </si>
  <si>
    <t>Vaiheittainen karieksen poisto, yksi hammaspinta</t>
  </si>
  <si>
    <t>SFD11</t>
  </si>
  <si>
    <t>Vaiheittainen karieksen poisto, vähintään kaksi hammaspintaa</t>
  </si>
  <si>
    <t>SFE01</t>
  </si>
  <si>
    <t>Kariessaneeraus 3-6 hammasta</t>
  </si>
  <si>
    <t>SFE02</t>
  </si>
  <si>
    <t>SPF12</t>
  </si>
  <si>
    <t>SPF13</t>
  </si>
  <si>
    <t>Hammasproteesin pohjaus, suuhun sovitus</t>
  </si>
  <si>
    <t>Hammasproteesin korjaus, suuhun sovitus</t>
  </si>
  <si>
    <t>Kariessaneeraus laaja vähintään 7 hammasta</t>
  </si>
  <si>
    <t>WX003</t>
  </si>
  <si>
    <t>Valokuvaus (E,Q)</t>
  </si>
  <si>
    <t xml:space="preserve">   EB1S1    Hampaiden valokuvaus</t>
  </si>
  <si>
    <r>
      <rPr>
        <sz val="10"/>
        <rFont val="Arial"/>
        <family val="2"/>
      </rPr>
      <t xml:space="preserve">   QA9S1 </t>
    </r>
    <r>
      <rPr>
        <sz val="8"/>
        <rFont val="Arial"/>
        <family val="2"/>
      </rPr>
      <t xml:space="preserve">    Pään tai kaulan alueen ihon tai ihonalais- kudoksen tarkemmin määrittämätön valokuvaus</t>
    </r>
  </si>
  <si>
    <t xml:space="preserve">   EJ1S1     Kielen valokuvaus</t>
  </si>
  <si>
    <t xml:space="preserve">   EJ2S1     Suun limakalvojen valokuvaus</t>
  </si>
  <si>
    <t xml:space="preserve">   QA1S1    Pään alueen valokuvaus</t>
  </si>
  <si>
    <t xml:space="preserve">   QA7S1    Leuan tai huulen ihon valokuvaus</t>
  </si>
  <si>
    <t>PALVELUSETELIARVO 28.1.2022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</si>
</sst>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C00000"/>
      <name val="Arial"/>
      <family val="2"/>
    </font>
    <font>
      <sz val="11"/>
      <color theme="9" tint="-0.499984740745262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theme="9" tint="-0.499984740745262"/>
      <name val="Arial"/>
      <family val="2"/>
    </font>
    <font>
      <sz val="11"/>
      <name val="Arial"/>
      <family val="2"/>
    </font>
    <font>
      <sz val="8"/>
      <color theme="7" tint="-0.499984740745262"/>
      <name val="Arial"/>
      <family val="2"/>
    </font>
    <font>
      <b/>
      <sz val="9"/>
      <color theme="7" tint="-0.499984740745262"/>
      <name val="Arial"/>
      <family val="2"/>
    </font>
    <font>
      <b/>
      <sz val="12"/>
      <color rgb="FF000000"/>
      <name val="Arial"/>
      <family val="2"/>
    </font>
    <font>
      <b/>
      <sz val="12"/>
      <color theme="8"/>
      <name val="Calibri"/>
      <family val="2"/>
      <scheme val="minor"/>
    </font>
    <font>
      <b/>
      <sz val="10"/>
      <color theme="8"/>
      <name val="Arial"/>
      <family val="2"/>
    </font>
    <font>
      <sz val="10"/>
      <color theme="8"/>
      <name val="Arial"/>
      <family val="2"/>
    </font>
    <font>
      <b/>
      <sz val="9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sz val="12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rgb="FF7030A0"/>
      <name val="Arial"/>
      <family val="2"/>
    </font>
    <font>
      <b/>
      <sz val="10"/>
      <color rgb="FF002060"/>
      <name val="Arial"/>
      <family val="2"/>
    </font>
    <font>
      <b/>
      <sz val="12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5"/>
      <name val="Arial"/>
      <family val="2"/>
    </font>
    <font>
      <sz val="10"/>
      <color theme="5"/>
      <name val="Arial"/>
      <family val="2"/>
    </font>
    <font>
      <sz val="1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2"/>
      <name val="Arial"/>
      <family val="2"/>
    </font>
    <font>
      <sz val="11"/>
      <color theme="2"/>
      <name val="Calibri"/>
      <family val="2"/>
      <scheme val="minor"/>
    </font>
    <font>
      <sz val="8"/>
      <color theme="2"/>
      <name val="Arial"/>
      <family val="2"/>
    </font>
    <font>
      <sz val="10"/>
      <color theme="2"/>
      <name val="Arial"/>
      <family val="2"/>
    </font>
    <font>
      <u/>
      <sz val="8"/>
      <name val="Arial"/>
      <family val="2"/>
    </font>
    <font>
      <b/>
      <sz val="8"/>
      <color theme="7" tint="-0.499984740745262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b/>
      <sz val="8"/>
      <color rgb="FF7030A0"/>
      <name val="Arial"/>
      <family val="2"/>
    </font>
    <font>
      <b/>
      <sz val="11"/>
      <name val="Symbol"/>
      <family val="1"/>
      <charset val="2"/>
    </font>
    <font>
      <b/>
      <sz val="10"/>
      <color theme="1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3A3"/>
        <bgColor indexed="64"/>
      </patternFill>
    </fill>
    <fill>
      <patternFill patternType="solid">
        <fgColor rgb="FFF9D4E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Fill="1" applyAlignment="1">
      <alignment horizontal="left" vertical="top" wrapText="1"/>
    </xf>
    <xf numFmtId="0" fontId="13" fillId="0" borderId="0" xfId="0" applyFont="1" applyAlignment="1">
      <alignment wrapText="1"/>
    </xf>
    <xf numFmtId="2" fontId="15" fillId="0" borderId="0" xfId="0" applyNumberFormat="1" applyFont="1" applyAlignment="1"/>
    <xf numFmtId="0" fontId="0" fillId="0" borderId="0" xfId="0" applyFont="1" applyFill="1" applyAlignment="1">
      <alignment wrapText="1"/>
    </xf>
    <xf numFmtId="0" fontId="0" fillId="6" borderId="0" xfId="0" applyFont="1" applyFill="1" applyAlignment="1">
      <alignment wrapText="1"/>
    </xf>
    <xf numFmtId="0" fontId="13" fillId="6" borderId="0" xfId="0" applyFont="1" applyFill="1" applyAlignment="1">
      <alignment wrapText="1"/>
    </xf>
    <xf numFmtId="2" fontId="10" fillId="0" borderId="6" xfId="0" applyNumberFormat="1" applyFont="1" applyFill="1" applyBorder="1" applyAlignment="1"/>
    <xf numFmtId="2" fontId="15" fillId="0" borderId="6" xfId="0" applyNumberFormat="1" applyFont="1" applyFill="1" applyBorder="1" applyAlignment="1"/>
    <xf numFmtId="2" fontId="10" fillId="0" borderId="7" xfId="0" applyNumberFormat="1" applyFont="1" applyFill="1" applyBorder="1" applyAlignment="1"/>
    <xf numFmtId="0" fontId="19" fillId="6" borderId="0" xfId="0" applyFont="1" applyFill="1" applyAlignment="1">
      <alignment horizontal="left" vertical="top"/>
    </xf>
    <xf numFmtId="0" fontId="13" fillId="6" borderId="0" xfId="0" applyFont="1" applyFill="1" applyBorder="1" applyAlignment="1">
      <alignment wrapText="1"/>
    </xf>
    <xf numFmtId="0" fontId="13" fillId="6" borderId="4" xfId="0" applyFont="1" applyFill="1" applyBorder="1" applyAlignment="1">
      <alignment wrapText="1"/>
    </xf>
    <xf numFmtId="0" fontId="13" fillId="6" borderId="8" xfId="0" applyFont="1" applyFill="1" applyBorder="1" applyAlignment="1">
      <alignment wrapText="1"/>
    </xf>
    <xf numFmtId="0" fontId="0" fillId="6" borderId="4" xfId="0" applyFont="1" applyFill="1" applyBorder="1" applyAlignment="1">
      <alignment wrapText="1"/>
    </xf>
    <xf numFmtId="0" fontId="11" fillId="0" borderId="12" xfId="0" applyFont="1" applyFill="1" applyBorder="1" applyAlignment="1">
      <alignment horizontal="right" vertical="top"/>
    </xf>
    <xf numFmtId="2" fontId="10" fillId="0" borderId="13" xfId="0" applyNumberFormat="1" applyFont="1" applyFill="1" applyBorder="1" applyAlignment="1"/>
    <xf numFmtId="0" fontId="13" fillId="0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center"/>
    </xf>
    <xf numFmtId="0" fontId="7" fillId="3" borderId="0" xfId="0" applyFont="1" applyFill="1" applyAlignment="1"/>
    <xf numFmtId="0" fontId="5" fillId="3" borderId="0" xfId="0" applyFont="1" applyFill="1" applyAlignment="1">
      <alignment wrapText="1"/>
    </xf>
    <xf numFmtId="0" fontId="9" fillId="3" borderId="0" xfId="0" applyFont="1" applyFill="1" applyAlignment="1"/>
    <xf numFmtId="2" fontId="10" fillId="3" borderId="0" xfId="0" applyNumberFormat="1" applyFont="1" applyFill="1" applyBorder="1" applyAlignment="1"/>
    <xf numFmtId="0" fontId="12" fillId="3" borderId="0" xfId="0" applyFont="1" applyFill="1" applyAlignment="1">
      <alignment horizontal="center" vertical="top" wrapText="1"/>
    </xf>
    <xf numFmtId="0" fontId="13" fillId="3" borderId="0" xfId="0" applyFont="1" applyFill="1" applyAlignment="1">
      <alignment wrapText="1"/>
    </xf>
    <xf numFmtId="0" fontId="12" fillId="3" borderId="0" xfId="0" applyFont="1" applyFill="1" applyAlignment="1">
      <alignment vertical="top" wrapText="1"/>
    </xf>
    <xf numFmtId="0" fontId="11" fillId="3" borderId="0" xfId="0" applyFont="1" applyFill="1" applyAlignment="1">
      <alignment vertical="top" wrapText="1"/>
    </xf>
    <xf numFmtId="0" fontId="1" fillId="0" borderId="5" xfId="0" applyFont="1" applyBorder="1" applyAlignment="1">
      <alignment wrapText="1"/>
    </xf>
    <xf numFmtId="0" fontId="8" fillId="11" borderId="15" xfId="0" applyFont="1" applyFill="1" applyBorder="1" applyAlignment="1">
      <alignment wrapText="1"/>
    </xf>
    <xf numFmtId="2" fontId="4" fillId="11" borderId="1" xfId="0" applyNumberFormat="1" applyFont="1" applyFill="1" applyBorder="1" applyAlignment="1">
      <alignment horizontal="right"/>
    </xf>
    <xf numFmtId="1" fontId="26" fillId="3" borderId="0" xfId="0" applyNumberFormat="1" applyFont="1" applyFill="1" applyBorder="1" applyAlignment="1">
      <alignment horizontal="left" vertical="center"/>
    </xf>
    <xf numFmtId="1" fontId="27" fillId="11" borderId="7" xfId="0" applyNumberFormat="1" applyFont="1" applyFill="1" applyBorder="1" applyAlignment="1">
      <alignment horizontal="center" wrapText="1"/>
    </xf>
    <xf numFmtId="1" fontId="28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1" fillId="0" borderId="12" xfId="0" applyFont="1" applyFill="1" applyBorder="1" applyAlignment="1">
      <alignment horizontal="right" vertical="top"/>
    </xf>
    <xf numFmtId="0" fontId="35" fillId="3" borderId="0" xfId="0" applyFont="1" applyFill="1" applyBorder="1" applyAlignment="1">
      <alignment horizontal="left" vertical="center"/>
    </xf>
    <xf numFmtId="0" fontId="36" fillId="3" borderId="0" xfId="0" applyFont="1" applyFill="1" applyAlignment="1"/>
    <xf numFmtId="0" fontId="25" fillId="3" borderId="0" xfId="0" applyFont="1" applyFill="1" applyBorder="1" applyAlignment="1">
      <alignment horizontal="left"/>
    </xf>
    <xf numFmtId="0" fontId="25" fillId="3" borderId="0" xfId="0" applyFont="1" applyFill="1" applyAlignment="1"/>
    <xf numFmtId="0" fontId="25" fillId="0" borderId="6" xfId="0" applyFont="1" applyBorder="1" applyAlignment="1"/>
    <xf numFmtId="0" fontId="25" fillId="0" borderId="0" xfId="0" applyFont="1" applyAlignment="1"/>
    <xf numFmtId="0" fontId="25" fillId="9" borderId="11" xfId="0" applyFont="1" applyFill="1" applyBorder="1" applyAlignment="1">
      <alignment horizontal="left"/>
    </xf>
    <xf numFmtId="0" fontId="25" fillId="9" borderId="2" xfId="0" applyFont="1" applyFill="1" applyBorder="1" applyAlignment="1">
      <alignment horizontal="left"/>
    </xf>
    <xf numFmtId="0" fontId="25" fillId="9" borderId="8" xfId="0" applyFont="1" applyFill="1" applyBorder="1" applyAlignment="1">
      <alignment horizontal="left"/>
    </xf>
    <xf numFmtId="1" fontId="28" fillId="11" borderId="3" xfId="0" applyNumberFormat="1" applyFont="1" applyFill="1" applyBorder="1" applyAlignment="1">
      <alignment horizontal="center" wrapText="1"/>
    </xf>
    <xf numFmtId="2" fontId="15" fillId="0" borderId="13" xfId="0" applyNumberFormat="1" applyFont="1" applyFill="1" applyBorder="1" applyAlignment="1"/>
    <xf numFmtId="0" fontId="0" fillId="0" borderId="15" xfId="0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1" fontId="28" fillId="11" borderId="12" xfId="0" applyNumberFormat="1" applyFont="1" applyFill="1" applyBorder="1" applyAlignment="1">
      <alignment horizontal="center" wrapText="1"/>
    </xf>
    <xf numFmtId="1" fontId="28" fillId="12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25" fillId="9" borderId="7" xfId="0" applyFont="1" applyFill="1" applyBorder="1" applyAlignment="1">
      <alignment horizontal="left"/>
    </xf>
    <xf numFmtId="2" fontId="25" fillId="0" borderId="7" xfId="0" applyNumberFormat="1" applyFont="1" applyFill="1" applyBorder="1" applyAlignment="1"/>
    <xf numFmtId="0" fontId="25" fillId="9" borderId="13" xfId="0" applyFont="1" applyFill="1" applyBorder="1" applyAlignment="1"/>
    <xf numFmtId="1" fontId="28" fillId="11" borderId="1" xfId="0" applyNumberFormat="1" applyFont="1" applyFill="1" applyBorder="1" applyAlignment="1">
      <alignment horizontal="center" wrapText="1"/>
    </xf>
    <xf numFmtId="1" fontId="28" fillId="11" borderId="9" xfId="0" applyNumberFormat="1" applyFont="1" applyFill="1" applyBorder="1" applyAlignment="1">
      <alignment horizontal="center" wrapText="1"/>
    </xf>
    <xf numFmtId="0" fontId="13" fillId="6" borderId="16" xfId="0" applyFont="1" applyFill="1" applyBorder="1" applyAlignment="1">
      <alignment wrapText="1"/>
    </xf>
    <xf numFmtId="0" fontId="13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23" xfId="0" applyFont="1" applyFill="1" applyBorder="1" applyAlignment="1"/>
    <xf numFmtId="0" fontId="25" fillId="0" borderId="21" xfId="0" applyFont="1" applyBorder="1" applyAlignment="1"/>
    <xf numFmtId="0" fontId="8" fillId="0" borderId="23" xfId="0" applyFont="1" applyBorder="1" applyAlignment="1"/>
    <xf numFmtId="1" fontId="28" fillId="11" borderId="24" xfId="0" applyNumberFormat="1" applyFont="1" applyFill="1" applyBorder="1" applyAlignment="1">
      <alignment horizontal="center" wrapText="1"/>
    </xf>
    <xf numFmtId="0" fontId="0" fillId="12" borderId="10" xfId="0" applyFont="1" applyFill="1" applyBorder="1" applyAlignment="1">
      <alignment wrapText="1"/>
    </xf>
    <xf numFmtId="0" fontId="8" fillId="12" borderId="10" xfId="0" applyFont="1" applyFill="1" applyBorder="1" applyAlignment="1">
      <alignment wrapText="1"/>
    </xf>
    <xf numFmtId="0" fontId="0" fillId="12" borderId="9" xfId="0" applyFont="1" applyFill="1" applyBorder="1" applyAlignment="1">
      <alignment wrapText="1"/>
    </xf>
    <xf numFmtId="0" fontId="25" fillId="12" borderId="10" xfId="0" applyFont="1" applyFill="1" applyBorder="1" applyAlignment="1">
      <alignment horizontal="left"/>
    </xf>
    <xf numFmtId="2" fontId="10" fillId="12" borderId="10" xfId="0" applyNumberFormat="1" applyFont="1" applyFill="1" applyBorder="1" applyAlignment="1"/>
    <xf numFmtId="2" fontId="10" fillId="12" borderId="7" xfId="0" applyNumberFormat="1" applyFont="1" applyFill="1" applyBorder="1" applyAlignment="1"/>
    <xf numFmtId="0" fontId="25" fillId="0" borderId="26" xfId="0" applyFont="1" applyBorder="1" applyAlignment="1"/>
    <xf numFmtId="2" fontId="15" fillId="0" borderId="26" xfId="0" applyNumberFormat="1" applyFont="1" applyFill="1" applyBorder="1" applyAlignment="1"/>
    <xf numFmtId="0" fontId="8" fillId="0" borderId="27" xfId="0" applyFont="1" applyBorder="1" applyAlignment="1">
      <alignment wrapText="1"/>
    </xf>
    <xf numFmtId="1" fontId="28" fillId="12" borderId="25" xfId="0" applyNumberFormat="1" applyFont="1" applyFill="1" applyBorder="1" applyAlignment="1">
      <alignment horizontal="center" wrapText="1"/>
    </xf>
    <xf numFmtId="0" fontId="0" fillId="9" borderId="0" xfId="0" applyFont="1" applyFill="1" applyBorder="1" applyAlignment="1">
      <alignment wrapText="1"/>
    </xf>
    <xf numFmtId="0" fontId="11" fillId="9" borderId="0" xfId="0" applyFont="1" applyFill="1" applyBorder="1" applyAlignment="1">
      <alignment horizontal="right" vertical="top"/>
    </xf>
    <xf numFmtId="0" fontId="8" fillId="9" borderId="0" xfId="0" applyFont="1" applyFill="1" applyBorder="1" applyAlignment="1">
      <alignment wrapText="1"/>
    </xf>
    <xf numFmtId="0" fontId="0" fillId="9" borderId="23" xfId="0" applyFont="1" applyFill="1" applyBorder="1" applyAlignment="1">
      <alignment wrapText="1"/>
    </xf>
    <xf numFmtId="0" fontId="13" fillId="9" borderId="23" xfId="0" applyFont="1" applyFill="1" applyBorder="1" applyAlignment="1">
      <alignment wrapText="1"/>
    </xf>
    <xf numFmtId="0" fontId="8" fillId="9" borderId="23" xfId="0" applyFont="1" applyFill="1" applyBorder="1" applyAlignment="1">
      <alignment wrapText="1"/>
    </xf>
    <xf numFmtId="1" fontId="28" fillId="9" borderId="23" xfId="0" applyNumberFormat="1" applyFont="1" applyFill="1" applyBorder="1" applyAlignment="1">
      <alignment horizontal="center" wrapText="1"/>
    </xf>
    <xf numFmtId="0" fontId="13" fillId="9" borderId="16" xfId="0" applyFont="1" applyFill="1" applyBorder="1" applyAlignment="1">
      <alignment wrapText="1"/>
    </xf>
    <xf numFmtId="0" fontId="0" fillId="9" borderId="16" xfId="0" applyFont="1" applyFill="1" applyBorder="1" applyAlignment="1">
      <alignment wrapText="1"/>
    </xf>
    <xf numFmtId="0" fontId="25" fillId="9" borderId="16" xfId="0" applyFont="1" applyFill="1" applyBorder="1" applyAlignment="1">
      <alignment horizontal="left"/>
    </xf>
    <xf numFmtId="2" fontId="10" fillId="9" borderId="16" xfId="0" applyNumberFormat="1" applyFont="1" applyFill="1" applyBorder="1" applyAlignment="1"/>
    <xf numFmtId="0" fontId="8" fillId="9" borderId="16" xfId="0" applyFont="1" applyFill="1" applyBorder="1" applyAlignment="1">
      <alignment wrapText="1"/>
    </xf>
    <xf numFmtId="1" fontId="28" fillId="9" borderId="16" xfId="0" applyNumberFormat="1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right" vertical="top"/>
    </xf>
    <xf numFmtId="0" fontId="13" fillId="9" borderId="28" xfId="0" applyFont="1" applyFill="1" applyBorder="1" applyAlignment="1">
      <alignment wrapText="1"/>
    </xf>
    <xf numFmtId="0" fontId="11" fillId="9" borderId="28" xfId="0" applyFont="1" applyFill="1" applyBorder="1" applyAlignment="1">
      <alignment horizontal="left" vertical="top"/>
    </xf>
    <xf numFmtId="0" fontId="25" fillId="9" borderId="28" xfId="0" applyFont="1" applyFill="1" applyBorder="1" applyAlignment="1"/>
    <xf numFmtId="2" fontId="15" fillId="9" borderId="28" xfId="0" applyNumberFormat="1" applyFont="1" applyFill="1" applyBorder="1" applyAlignment="1"/>
    <xf numFmtId="0" fontId="8" fillId="9" borderId="28" xfId="0" applyFont="1" applyFill="1" applyBorder="1" applyAlignment="1">
      <alignment wrapText="1"/>
    </xf>
    <xf numFmtId="1" fontId="28" fillId="9" borderId="28" xfId="0" applyNumberFormat="1" applyFont="1" applyFill="1" applyBorder="1" applyAlignment="1">
      <alignment horizontal="center" wrapText="1"/>
    </xf>
    <xf numFmtId="0" fontId="25" fillId="9" borderId="23" xfId="0" applyFont="1" applyFill="1" applyBorder="1" applyAlignment="1"/>
    <xf numFmtId="2" fontId="15" fillId="9" borderId="23" xfId="0" applyNumberFormat="1" applyFont="1" applyFill="1" applyBorder="1" applyAlignment="1"/>
    <xf numFmtId="1" fontId="37" fillId="9" borderId="24" xfId="0" applyNumberFormat="1" applyFont="1" applyFill="1" applyBorder="1" applyAlignment="1">
      <alignment horizontal="center" wrapText="1"/>
    </xf>
    <xf numFmtId="0" fontId="39" fillId="9" borderId="23" xfId="0" applyFont="1" applyFill="1" applyBorder="1" applyAlignment="1">
      <alignment wrapText="1"/>
    </xf>
    <xf numFmtId="0" fontId="40" fillId="9" borderId="23" xfId="0" applyFont="1" applyFill="1" applyBorder="1" applyAlignment="1">
      <alignment wrapText="1"/>
    </xf>
    <xf numFmtId="0" fontId="41" fillId="9" borderId="23" xfId="0" applyFont="1" applyFill="1" applyBorder="1" applyAlignment="1"/>
    <xf numFmtId="2" fontId="41" fillId="9" borderId="23" xfId="0" applyNumberFormat="1" applyFont="1" applyFill="1" applyBorder="1" applyAlignment="1"/>
    <xf numFmtId="0" fontId="41" fillId="9" borderId="23" xfId="0" applyFont="1" applyFill="1" applyBorder="1" applyAlignment="1">
      <alignment wrapText="1"/>
    </xf>
    <xf numFmtId="1" fontId="38" fillId="9" borderId="23" xfId="0" applyNumberFormat="1" applyFont="1" applyFill="1" applyBorder="1" applyAlignment="1">
      <alignment horizontal="center" wrapText="1"/>
    </xf>
    <xf numFmtId="2" fontId="41" fillId="9" borderId="23" xfId="0" applyNumberFormat="1" applyFont="1" applyFill="1" applyBorder="1" applyAlignment="1">
      <alignment wrapText="1"/>
    </xf>
    <xf numFmtId="0" fontId="0" fillId="9" borderId="15" xfId="0" applyFont="1" applyFill="1" applyBorder="1" applyAlignment="1">
      <alignment wrapText="1"/>
    </xf>
    <xf numFmtId="0" fontId="13" fillId="9" borderId="15" xfId="0" applyFont="1" applyFill="1" applyBorder="1" applyAlignment="1">
      <alignment wrapText="1"/>
    </xf>
    <xf numFmtId="0" fontId="25" fillId="9" borderId="15" xfId="0" applyFont="1" applyFill="1" applyBorder="1" applyAlignment="1"/>
    <xf numFmtId="2" fontId="15" fillId="9" borderId="15" xfId="0" applyNumberFormat="1" applyFont="1" applyFill="1" applyBorder="1" applyAlignment="1"/>
    <xf numFmtId="0" fontId="8" fillId="9" borderId="15" xfId="0" applyFont="1" applyFill="1" applyBorder="1" applyAlignment="1">
      <alignment wrapText="1"/>
    </xf>
    <xf numFmtId="1" fontId="28" fillId="9" borderId="15" xfId="0" applyNumberFormat="1" applyFont="1" applyFill="1" applyBorder="1" applyAlignment="1">
      <alignment horizontal="center" wrapText="1"/>
    </xf>
    <xf numFmtId="2" fontId="15" fillId="9" borderId="20" xfId="0" applyNumberFormat="1" applyFont="1" applyFill="1" applyBorder="1" applyAlignment="1"/>
    <xf numFmtId="0" fontId="0" fillId="0" borderId="27" xfId="0" applyFont="1" applyFill="1" applyBorder="1" applyAlignment="1">
      <alignment wrapText="1"/>
    </xf>
    <xf numFmtId="0" fontId="0" fillId="6" borderId="25" xfId="0" applyFont="1" applyFill="1" applyBorder="1" applyAlignment="1">
      <alignment wrapText="1"/>
    </xf>
    <xf numFmtId="1" fontId="37" fillId="12" borderId="25" xfId="0" applyNumberFormat="1" applyFont="1" applyFill="1" applyBorder="1" applyAlignment="1">
      <alignment horizontal="center" wrapText="1"/>
    </xf>
    <xf numFmtId="0" fontId="13" fillId="6" borderId="28" xfId="0" applyFont="1" applyFill="1" applyBorder="1" applyAlignment="1">
      <alignment wrapText="1"/>
    </xf>
    <xf numFmtId="0" fontId="0" fillId="6" borderId="28" xfId="0" applyFont="1" applyFill="1" applyBorder="1" applyAlignment="1">
      <alignment wrapText="1"/>
    </xf>
    <xf numFmtId="0" fontId="13" fillId="6" borderId="29" xfId="0" applyFont="1" applyFill="1" applyBorder="1" applyAlignment="1">
      <alignment wrapText="1"/>
    </xf>
    <xf numFmtId="0" fontId="25" fillId="0" borderId="26" xfId="0" applyFont="1" applyFill="1" applyBorder="1" applyAlignment="1"/>
    <xf numFmtId="1" fontId="28" fillId="11" borderId="25" xfId="0" applyNumberFormat="1" applyFont="1" applyFill="1" applyBorder="1" applyAlignment="1">
      <alignment horizontal="center" wrapText="1"/>
    </xf>
    <xf numFmtId="0" fontId="0" fillId="6" borderId="1" xfId="0" applyFont="1" applyFill="1" applyBorder="1" applyAlignment="1">
      <alignment wrapText="1"/>
    </xf>
    <xf numFmtId="0" fontId="13" fillId="12" borderId="28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2" fontId="3" fillId="3" borderId="0" xfId="0" applyNumberFormat="1" applyFont="1" applyFill="1" applyBorder="1" applyAlignment="1">
      <alignment horizontal="left" vertical="center"/>
    </xf>
    <xf numFmtId="2" fontId="7" fillId="3" borderId="0" xfId="0" applyNumberFormat="1" applyFont="1" applyFill="1" applyBorder="1" applyAlignment="1"/>
    <xf numFmtId="2" fontId="5" fillId="3" borderId="0" xfId="0" applyNumberFormat="1" applyFont="1" applyFill="1" applyBorder="1" applyAlignment="1">
      <alignment horizontal="center" wrapText="1"/>
    </xf>
    <xf numFmtId="2" fontId="16" fillId="3" borderId="0" xfId="0" applyNumberFormat="1" applyFont="1" applyFill="1" applyAlignment="1"/>
    <xf numFmtId="2" fontId="8" fillId="5" borderId="20" xfId="0" applyNumberFormat="1" applyFont="1" applyFill="1" applyBorder="1" applyAlignment="1">
      <alignment horizontal="center" vertical="center" wrapText="1"/>
    </xf>
    <xf numFmtId="2" fontId="25" fillId="0" borderId="21" xfId="0" applyNumberFormat="1" applyFont="1" applyFill="1" applyBorder="1" applyAlignment="1"/>
    <xf numFmtId="2" fontId="8" fillId="9" borderId="28" xfId="0" applyNumberFormat="1" applyFont="1" applyFill="1" applyBorder="1" applyAlignment="1">
      <alignment wrapText="1"/>
    </xf>
    <xf numFmtId="2" fontId="8" fillId="9" borderId="16" xfId="0" applyNumberFormat="1" applyFont="1" applyFill="1" applyBorder="1" applyAlignment="1">
      <alignment wrapText="1"/>
    </xf>
    <xf numFmtId="2" fontId="8" fillId="0" borderId="26" xfId="0" applyNumberFormat="1" applyFont="1" applyFill="1" applyBorder="1" applyAlignment="1">
      <alignment wrapText="1"/>
    </xf>
    <xf numFmtId="2" fontId="8" fillId="0" borderId="13" xfId="0" applyNumberFormat="1" applyFont="1" applyFill="1" applyBorder="1" applyAlignment="1">
      <alignment wrapText="1"/>
    </xf>
    <xf numFmtId="2" fontId="8" fillId="0" borderId="7" xfId="0" applyNumberFormat="1" applyFont="1" applyFill="1" applyBorder="1" applyAlignment="1">
      <alignment wrapText="1"/>
    </xf>
    <xf numFmtId="2" fontId="8" fillId="9" borderId="23" xfId="0" applyNumberFormat="1" applyFont="1" applyFill="1" applyBorder="1" applyAlignment="1">
      <alignment wrapText="1"/>
    </xf>
    <xf numFmtId="2" fontId="8" fillId="0" borderId="6" xfId="0" applyNumberFormat="1" applyFont="1" applyFill="1" applyBorder="1" applyAlignment="1">
      <alignment wrapText="1"/>
    </xf>
    <xf numFmtId="2" fontId="25" fillId="0" borderId="6" xfId="0" applyNumberFormat="1" applyFont="1" applyFill="1" applyBorder="1" applyAlignment="1">
      <alignment wrapText="1"/>
    </xf>
    <xf numFmtId="2" fontId="40" fillId="9" borderId="23" xfId="0" applyNumberFormat="1" applyFont="1" applyFill="1" applyBorder="1" applyAlignment="1">
      <alignment horizontal="center" wrapText="1"/>
    </xf>
    <xf numFmtId="2" fontId="25" fillId="12" borderId="6" xfId="0" applyNumberFormat="1" applyFont="1" applyFill="1" applyBorder="1" applyAlignment="1">
      <alignment wrapText="1"/>
    </xf>
    <xf numFmtId="2" fontId="17" fillId="9" borderId="23" xfId="0" applyNumberFormat="1" applyFont="1" applyFill="1" applyBorder="1" applyAlignment="1">
      <alignment horizontal="center" wrapText="1"/>
    </xf>
    <xf numFmtId="2" fontId="8" fillId="12" borderId="7" xfId="0" applyNumberFormat="1" applyFont="1" applyFill="1" applyBorder="1" applyAlignment="1">
      <alignment wrapText="1"/>
    </xf>
    <xf numFmtId="2" fontId="17" fillId="9" borderId="15" xfId="0" applyNumberFormat="1" applyFont="1" applyFill="1" applyBorder="1" applyAlignment="1">
      <alignment horizontal="center" wrapText="1"/>
    </xf>
    <xf numFmtId="2" fontId="8" fillId="12" borderId="10" xfId="0" applyNumberFormat="1" applyFont="1" applyFill="1" applyBorder="1" applyAlignment="1">
      <alignment wrapText="1"/>
    </xf>
    <xf numFmtId="2" fontId="25" fillId="12" borderId="7" xfId="0" applyNumberFormat="1" applyFont="1" applyFill="1" applyBorder="1" applyAlignment="1">
      <alignment wrapText="1"/>
    </xf>
    <xf numFmtId="2" fontId="24" fillId="9" borderId="23" xfId="0" applyNumberFormat="1" applyFont="1" applyFill="1" applyBorder="1" applyAlignment="1">
      <alignment horizontal="center" wrapText="1"/>
    </xf>
    <xf numFmtId="2" fontId="25" fillId="12" borderId="26" xfId="0" applyNumberFormat="1" applyFont="1" applyFill="1" applyBorder="1" applyAlignment="1">
      <alignment wrapText="1"/>
    </xf>
    <xf numFmtId="2" fontId="25" fillId="12" borderId="13" xfId="0" applyNumberFormat="1" applyFont="1" applyFill="1" applyBorder="1" applyAlignment="1">
      <alignment horizontal="right" wrapText="1"/>
    </xf>
    <xf numFmtId="2" fontId="25" fillId="12" borderId="6" xfId="0" applyNumberFormat="1" applyFont="1" applyFill="1" applyBorder="1" applyAlignment="1">
      <alignment horizontal="right" wrapText="1"/>
    </xf>
    <xf numFmtId="2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Alignment="1">
      <alignment wrapText="1"/>
    </xf>
    <xf numFmtId="2" fontId="20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left"/>
    </xf>
    <xf numFmtId="2" fontId="21" fillId="3" borderId="0" xfId="0" applyNumberFormat="1" applyFont="1" applyFill="1" applyBorder="1" applyAlignment="1">
      <alignment wrapText="1"/>
    </xf>
    <xf numFmtId="2" fontId="2" fillId="3" borderId="0" xfId="0" applyNumberFormat="1" applyFont="1" applyFill="1" applyAlignment="1">
      <alignment wrapText="1"/>
    </xf>
    <xf numFmtId="2" fontId="6" fillId="3" borderId="0" xfId="0" applyNumberFormat="1" applyFont="1" applyFill="1" applyBorder="1" applyAlignment="1">
      <alignment horizontal="left" wrapText="1"/>
    </xf>
    <xf numFmtId="2" fontId="22" fillId="3" borderId="10" xfId="0" applyNumberFormat="1" applyFont="1" applyFill="1" applyBorder="1" applyAlignment="1">
      <alignment wrapText="1"/>
    </xf>
    <xf numFmtId="2" fontId="25" fillId="0" borderId="13" xfId="0" applyNumberFormat="1" applyFont="1" applyBorder="1" applyAlignment="1">
      <alignment wrapText="1"/>
    </xf>
    <xf numFmtId="2" fontId="25" fillId="0" borderId="21" xfId="0" applyNumberFormat="1" applyFont="1" applyBorder="1" applyAlignment="1">
      <alignment wrapText="1"/>
    </xf>
    <xf numFmtId="2" fontId="8" fillId="0" borderId="26" xfId="0" applyNumberFormat="1" applyFont="1" applyBorder="1" applyAlignment="1">
      <alignment wrapText="1"/>
    </xf>
    <xf numFmtId="2" fontId="8" fillId="0" borderId="14" xfId="0" applyNumberFormat="1" applyFont="1" applyBorder="1" applyAlignment="1">
      <alignment wrapText="1"/>
    </xf>
    <xf numFmtId="2" fontId="8" fillId="0" borderId="7" xfId="0" applyNumberFormat="1" applyFont="1" applyBorder="1" applyAlignment="1">
      <alignment wrapText="1"/>
    </xf>
    <xf numFmtId="2" fontId="8" fillId="9" borderId="21" xfId="0" applyNumberFormat="1" applyFont="1" applyFill="1" applyBorder="1" applyAlignment="1">
      <alignment wrapText="1"/>
    </xf>
    <xf numFmtId="2" fontId="8" fillId="9" borderId="15" xfId="0" applyNumberFormat="1" applyFont="1" applyFill="1" applyBorder="1" applyAlignment="1">
      <alignment wrapText="1"/>
    </xf>
    <xf numFmtId="2" fontId="8" fillId="0" borderId="6" xfId="0" applyNumberFormat="1" applyFont="1" applyBorder="1" applyAlignment="1">
      <alignment wrapText="1"/>
    </xf>
    <xf numFmtId="2" fontId="22" fillId="0" borderId="0" xfId="0" applyNumberFormat="1" applyFont="1" applyAlignment="1">
      <alignment wrapText="1"/>
    </xf>
    <xf numFmtId="0" fontId="25" fillId="4" borderId="13" xfId="0" applyFont="1" applyFill="1" applyBorder="1" applyAlignment="1"/>
    <xf numFmtId="0" fontId="25" fillId="4" borderId="8" xfId="0" applyFont="1" applyFill="1" applyBorder="1" applyAlignment="1">
      <alignment horizontal="left"/>
    </xf>
    <xf numFmtId="2" fontId="7" fillId="3" borderId="0" xfId="0" applyNumberFormat="1" applyFont="1" applyFill="1" applyAlignment="1"/>
    <xf numFmtId="2" fontId="6" fillId="10" borderId="2" xfId="0" applyNumberFormat="1" applyFont="1" applyFill="1" applyBorder="1" applyAlignment="1">
      <alignment horizontal="center" wrapText="1"/>
    </xf>
    <xf numFmtId="2" fontId="23" fillId="0" borderId="24" xfId="0" applyNumberFormat="1" applyFont="1" applyBorder="1" applyAlignment="1">
      <alignment horizontal="center" wrapText="1"/>
    </xf>
    <xf numFmtId="2" fontId="23" fillId="9" borderId="28" xfId="0" applyNumberFormat="1" applyFont="1" applyFill="1" applyBorder="1" applyAlignment="1">
      <alignment horizontal="center" wrapText="1"/>
    </xf>
    <xf numFmtId="2" fontId="23" fillId="9" borderId="16" xfId="0" applyNumberFormat="1" applyFont="1" applyFill="1" applyBorder="1" applyAlignment="1">
      <alignment horizontal="center" wrapText="1"/>
    </xf>
    <xf numFmtId="2" fontId="23" fillId="0" borderId="25" xfId="0" applyNumberFormat="1" applyFont="1" applyBorder="1" applyAlignment="1">
      <alignment horizontal="center" wrapText="1"/>
    </xf>
    <xf numFmtId="2" fontId="23" fillId="0" borderId="12" xfId="0" applyNumberFormat="1" applyFont="1" applyBorder="1" applyAlignment="1">
      <alignment horizontal="center" wrapText="1"/>
    </xf>
    <xf numFmtId="2" fontId="23" fillId="0" borderId="3" xfId="0" applyNumberFormat="1" applyFont="1" applyBorder="1" applyAlignment="1">
      <alignment horizontal="center" wrapText="1"/>
    </xf>
    <xf numFmtId="2" fontId="23" fillId="9" borderId="20" xfId="0" applyNumberFormat="1" applyFont="1" applyFill="1" applyBorder="1" applyAlignment="1">
      <alignment horizontal="center" wrapText="1"/>
    </xf>
    <xf numFmtId="2" fontId="38" fillId="9" borderId="23" xfId="0" applyNumberFormat="1" applyFont="1" applyFill="1" applyBorder="1" applyAlignment="1">
      <alignment horizontal="center" wrapText="1"/>
    </xf>
    <xf numFmtId="2" fontId="23" fillId="9" borderId="23" xfId="0" applyNumberFormat="1" applyFont="1" applyFill="1" applyBorder="1" applyAlignment="1">
      <alignment horizontal="center" wrapText="1"/>
    </xf>
    <xf numFmtId="2" fontId="23" fillId="9" borderId="15" xfId="0" applyNumberFormat="1" applyFont="1" applyFill="1" applyBorder="1" applyAlignment="1">
      <alignment horizontal="center" wrapText="1"/>
    </xf>
    <xf numFmtId="2" fontId="23" fillId="0" borderId="1" xfId="0" applyNumberFormat="1" applyFont="1" applyBorder="1" applyAlignment="1">
      <alignment horizontal="center" wrapText="1"/>
    </xf>
    <xf numFmtId="2" fontId="23" fillId="12" borderId="10" xfId="0" applyNumberFormat="1" applyFont="1" applyFill="1" applyBorder="1" applyAlignment="1">
      <alignment horizontal="center" wrapText="1"/>
    </xf>
    <xf numFmtId="2" fontId="23" fillId="9" borderId="24" xfId="0" applyNumberFormat="1" applyFont="1" applyFill="1" applyBorder="1" applyAlignment="1">
      <alignment horizontal="center" wrapText="1"/>
    </xf>
    <xf numFmtId="2" fontId="18" fillId="0" borderId="0" xfId="0" applyNumberFormat="1" applyFont="1" applyAlignment="1">
      <alignment horizontal="center" wrapText="1"/>
    </xf>
    <xf numFmtId="2" fontId="18" fillId="0" borderId="0" xfId="0" applyNumberFormat="1" applyFont="1" applyBorder="1" applyAlignment="1">
      <alignment horizontal="center" wrapText="1"/>
    </xf>
    <xf numFmtId="0" fontId="25" fillId="4" borderId="11" xfId="0" applyFont="1" applyFill="1" applyBorder="1" applyAlignment="1">
      <alignment horizontal="left"/>
    </xf>
    <xf numFmtId="0" fontId="25" fillId="4" borderId="2" xfId="0" applyFont="1" applyFill="1" applyBorder="1" applyAlignment="1">
      <alignment horizontal="left"/>
    </xf>
    <xf numFmtId="164" fontId="25" fillId="4" borderId="11" xfId="0" applyNumberFormat="1" applyFont="1" applyFill="1" applyBorder="1" applyAlignment="1">
      <alignment horizontal="left"/>
    </xf>
    <xf numFmtId="0" fontId="25" fillId="12" borderId="2" xfId="0" applyFont="1" applyFill="1" applyBorder="1" applyAlignment="1">
      <alignment horizontal="left"/>
    </xf>
    <xf numFmtId="0" fontId="13" fillId="4" borderId="0" xfId="0" applyFont="1" applyFill="1" applyBorder="1" applyAlignment="1">
      <alignment wrapText="1"/>
    </xf>
    <xf numFmtId="0" fontId="42" fillId="6" borderId="0" xfId="0" applyFont="1" applyFill="1" applyBorder="1" applyAlignment="1">
      <alignment wrapText="1"/>
    </xf>
    <xf numFmtId="0" fontId="45" fillId="0" borderId="16" xfId="0" applyFont="1" applyFill="1" applyBorder="1" applyAlignment="1">
      <alignment wrapText="1"/>
    </xf>
    <xf numFmtId="0" fontId="45" fillId="6" borderId="16" xfId="0" applyFont="1" applyFill="1" applyBorder="1" applyAlignment="1">
      <alignment wrapText="1"/>
    </xf>
    <xf numFmtId="0" fontId="29" fillId="8" borderId="17" xfId="0" applyFont="1" applyFill="1" applyBorder="1" applyAlignment="1">
      <alignment horizontal="center" vertical="center" wrapText="1"/>
    </xf>
    <xf numFmtId="2" fontId="4" fillId="4" borderId="18" xfId="0" applyNumberFormat="1" applyFont="1" applyFill="1" applyBorder="1" applyAlignment="1">
      <alignment horizontal="center" vertical="center" wrapText="1"/>
    </xf>
    <xf numFmtId="1" fontId="46" fillId="7" borderId="18" xfId="0" applyNumberFormat="1" applyFont="1" applyFill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1" fontId="46" fillId="3" borderId="0" xfId="0" applyNumberFormat="1" applyFont="1" applyFill="1" applyBorder="1" applyAlignment="1">
      <alignment horizontal="center"/>
    </xf>
    <xf numFmtId="0" fontId="47" fillId="3" borderId="0" xfId="0" applyFont="1" applyFill="1" applyAlignment="1">
      <alignment horizontal="left" wrapText="1" indent="2"/>
    </xf>
    <xf numFmtId="2" fontId="43" fillId="7" borderId="19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wrapText="1"/>
    </xf>
    <xf numFmtId="2" fontId="34" fillId="0" borderId="5" xfId="0" applyNumberFormat="1" applyFont="1" applyBorder="1" applyAlignment="1">
      <alignment wrapText="1"/>
    </xf>
    <xf numFmtId="2" fontId="25" fillId="14" borderId="13" xfId="0" applyNumberFormat="1" applyFont="1" applyFill="1" applyBorder="1" applyAlignment="1">
      <alignment wrapText="1"/>
    </xf>
    <xf numFmtId="2" fontId="25" fillId="14" borderId="7" xfId="0" applyNumberFormat="1" applyFont="1" applyFill="1" applyBorder="1" applyAlignment="1"/>
    <xf numFmtId="2" fontId="30" fillId="0" borderId="5" xfId="0" applyNumberFormat="1" applyFont="1" applyBorder="1" applyAlignment="1">
      <alignment wrapText="1"/>
    </xf>
    <xf numFmtId="2" fontId="31" fillId="0" borderId="5" xfId="0" applyNumberFormat="1" applyFont="1" applyBorder="1" applyAlignment="1">
      <alignment wrapText="1"/>
    </xf>
    <xf numFmtId="2" fontId="32" fillId="0" borderId="5" xfId="0" applyNumberFormat="1" applyFont="1" applyBorder="1" applyAlignment="1">
      <alignment horizontal="left" wrapText="1"/>
    </xf>
    <xf numFmtId="2" fontId="33" fillId="0" borderId="5" xfId="0" applyNumberFormat="1" applyFont="1" applyBorder="1" applyAlignment="1">
      <alignment wrapText="1"/>
    </xf>
    <xf numFmtId="2" fontId="34" fillId="0" borderId="22" xfId="0" applyNumberFormat="1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2" fontId="48" fillId="0" borderId="13" xfId="0" applyNumberFormat="1" applyFont="1" applyFill="1" applyBorder="1" applyAlignment="1"/>
    <xf numFmtId="2" fontId="48" fillId="0" borderId="21" xfId="0" applyNumberFormat="1" applyFont="1" applyFill="1" applyBorder="1" applyAlignment="1"/>
    <xf numFmtId="0" fontId="49" fillId="0" borderId="0" xfId="0" applyFont="1" applyFill="1" applyAlignment="1">
      <alignment wrapText="1"/>
    </xf>
    <xf numFmtId="2" fontId="50" fillId="0" borderId="5" xfId="0" applyNumberFormat="1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Alignment="1">
      <alignment wrapText="1"/>
    </xf>
    <xf numFmtId="0" fontId="51" fillId="0" borderId="0" xfId="0" applyFont="1" applyFill="1" applyAlignment="1">
      <alignment wrapText="1"/>
    </xf>
    <xf numFmtId="0" fontId="52" fillId="0" borderId="0" xfId="0" applyFont="1" applyAlignment="1">
      <alignment wrapText="1"/>
    </xf>
    <xf numFmtId="2" fontId="52" fillId="0" borderId="5" xfId="0" applyNumberFormat="1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25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2" fontId="23" fillId="0" borderId="3" xfId="0" applyNumberFormat="1" applyFont="1" applyFill="1" applyBorder="1" applyAlignment="1">
      <alignment horizontal="center" wrapText="1"/>
    </xf>
    <xf numFmtId="1" fontId="28" fillId="0" borderId="3" xfId="0" applyNumberFormat="1" applyFont="1" applyFill="1" applyBorder="1" applyAlignment="1">
      <alignment horizontal="center" wrapText="1"/>
    </xf>
    <xf numFmtId="2" fontId="34" fillId="0" borderId="5" xfId="0" applyNumberFormat="1" applyFont="1" applyFill="1" applyBorder="1" applyAlignment="1">
      <alignment wrapText="1"/>
    </xf>
    <xf numFmtId="0" fontId="25" fillId="0" borderId="2" xfId="0" applyFont="1" applyFill="1" applyBorder="1" applyAlignment="1">
      <alignment horizontal="left"/>
    </xf>
    <xf numFmtId="0" fontId="8" fillId="0" borderId="0" xfId="0" applyFont="1" applyFill="1" applyAlignment="1"/>
    <xf numFmtId="0" fontId="8" fillId="0" borderId="0" xfId="0" applyFont="1" applyAlignment="1"/>
    <xf numFmtId="2" fontId="34" fillId="0" borderId="5" xfId="0" applyNumberFormat="1" applyFont="1" applyBorder="1" applyAlignment="1"/>
    <xf numFmtId="0" fontId="8" fillId="0" borderId="0" xfId="0" applyFont="1" applyBorder="1" applyAlignment="1"/>
    <xf numFmtId="0" fontId="8" fillId="0" borderId="28" xfId="0" applyFont="1" applyBorder="1" applyAlignment="1">
      <alignment wrapText="1"/>
    </xf>
    <xf numFmtId="0" fontId="25" fillId="0" borderId="28" xfId="0" applyFont="1" applyBorder="1" applyAlignment="1"/>
    <xf numFmtId="2" fontId="15" fillId="0" borderId="28" xfId="0" applyNumberFormat="1" applyFont="1" applyBorder="1" applyAlignment="1"/>
    <xf numFmtId="2" fontId="18" fillId="0" borderId="28" xfId="0" applyNumberFormat="1" applyFont="1" applyBorder="1" applyAlignment="1">
      <alignment horizontal="center" wrapText="1"/>
    </xf>
    <xf numFmtId="1" fontId="28" fillId="0" borderId="28" xfId="0" applyNumberFormat="1" applyFont="1" applyBorder="1" applyAlignment="1">
      <alignment horizontal="center" wrapText="1"/>
    </xf>
    <xf numFmtId="2" fontId="8" fillId="0" borderId="28" xfId="0" applyNumberFormat="1" applyFont="1" applyFill="1" applyBorder="1" applyAlignment="1">
      <alignment wrapText="1"/>
    </xf>
    <xf numFmtId="2" fontId="22" fillId="0" borderId="31" xfId="0" applyNumberFormat="1" applyFont="1" applyBorder="1" applyAlignment="1">
      <alignment wrapText="1"/>
    </xf>
    <xf numFmtId="0" fontId="25" fillId="0" borderId="0" xfId="0" applyFont="1" applyBorder="1" applyAlignment="1"/>
    <xf numFmtId="2" fontId="15" fillId="0" borderId="0" xfId="0" applyNumberFormat="1" applyFont="1" applyBorder="1" applyAlignment="1"/>
    <xf numFmtId="1" fontId="28" fillId="0" borderId="0" xfId="0" applyNumberFormat="1" applyFont="1" applyBorder="1" applyAlignment="1">
      <alignment horizontal="center" wrapText="1"/>
    </xf>
    <xf numFmtId="2" fontId="22" fillId="0" borderId="33" xfId="0" applyNumberFormat="1" applyFont="1" applyBorder="1" applyAlignment="1">
      <alignment wrapText="1"/>
    </xf>
    <xf numFmtId="2" fontId="15" fillId="0" borderId="6" xfId="0" applyNumberFormat="1" applyFont="1" applyBorder="1" applyAlignment="1"/>
    <xf numFmtId="0" fontId="8" fillId="0" borderId="6" xfId="0" applyFont="1" applyBorder="1" applyAlignment="1">
      <alignment wrapText="1"/>
    </xf>
    <xf numFmtId="2" fontId="18" fillId="0" borderId="6" xfId="0" applyNumberFormat="1" applyFont="1" applyBorder="1" applyAlignment="1">
      <alignment horizontal="center" wrapText="1"/>
    </xf>
    <xf numFmtId="1" fontId="28" fillId="0" borderId="6" xfId="0" applyNumberFormat="1" applyFont="1" applyBorder="1" applyAlignment="1">
      <alignment horizontal="center" wrapText="1"/>
    </xf>
    <xf numFmtId="0" fontId="8" fillId="0" borderId="6" xfId="0" applyFont="1" applyBorder="1" applyAlignment="1"/>
    <xf numFmtId="1" fontId="28" fillId="0" borderId="6" xfId="0" applyNumberFormat="1" applyFont="1" applyBorder="1" applyAlignment="1">
      <alignment horizontal="center"/>
    </xf>
    <xf numFmtId="2" fontId="8" fillId="0" borderId="6" xfId="0" applyNumberFormat="1" applyFont="1" applyFill="1" applyBorder="1" applyAlignment="1"/>
    <xf numFmtId="2" fontId="22" fillId="0" borderId="35" xfId="0" applyNumberFormat="1" applyFont="1" applyBorder="1" applyAlignment="1">
      <alignment wrapText="1"/>
    </xf>
    <xf numFmtId="2" fontId="15" fillId="0" borderId="21" xfId="0" applyNumberFormat="1" applyFont="1" applyBorder="1" applyAlignment="1"/>
    <xf numFmtId="0" fontId="8" fillId="0" borderId="21" xfId="0" applyFont="1" applyBorder="1" applyAlignment="1"/>
    <xf numFmtId="1" fontId="28" fillId="0" borderId="21" xfId="0" applyNumberFormat="1" applyFont="1" applyBorder="1" applyAlignment="1">
      <alignment horizontal="center"/>
    </xf>
    <xf numFmtId="2" fontId="8" fillId="0" borderId="21" xfId="0" applyNumberFormat="1" applyFont="1" applyFill="1" applyBorder="1" applyAlignment="1"/>
    <xf numFmtId="0" fontId="13" fillId="6" borderId="30" xfId="0" applyFont="1" applyFill="1" applyBorder="1" applyAlignment="1">
      <alignment wrapText="1"/>
    </xf>
    <xf numFmtId="0" fontId="19" fillId="6" borderId="28" xfId="0" applyFont="1" applyFill="1" applyBorder="1" applyAlignment="1">
      <alignment horizontal="left" vertical="top"/>
    </xf>
    <xf numFmtId="0" fontId="13" fillId="6" borderId="32" xfId="0" applyFont="1" applyFill="1" applyBorder="1" applyAlignment="1">
      <alignment wrapText="1"/>
    </xf>
    <xf numFmtId="0" fontId="19" fillId="6" borderId="0" xfId="0" applyFont="1" applyFill="1" applyBorder="1" applyAlignment="1">
      <alignment horizontal="left" vertical="top"/>
    </xf>
    <xf numFmtId="0" fontId="0" fillId="6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0" fillId="9" borderId="4" xfId="0" applyFont="1" applyFill="1" applyBorder="1" applyAlignment="1">
      <alignment wrapText="1"/>
    </xf>
    <xf numFmtId="0" fontId="13" fillId="9" borderId="4" xfId="0" applyFont="1" applyFill="1" applyBorder="1" applyAlignment="1">
      <alignment wrapText="1"/>
    </xf>
    <xf numFmtId="0" fontId="25" fillId="9" borderId="4" xfId="0" applyFont="1" applyFill="1" applyBorder="1" applyAlignment="1"/>
    <xf numFmtId="2" fontId="15" fillId="9" borderId="4" xfId="0" applyNumberFormat="1" applyFont="1" applyFill="1" applyBorder="1" applyAlignment="1"/>
    <xf numFmtId="0" fontId="8" fillId="9" borderId="4" xfId="0" applyFont="1" applyFill="1" applyBorder="1" applyAlignment="1">
      <alignment wrapText="1"/>
    </xf>
    <xf numFmtId="2" fontId="18" fillId="9" borderId="4" xfId="0" applyNumberFormat="1" applyFont="1" applyFill="1" applyBorder="1" applyAlignment="1">
      <alignment horizontal="center" wrapText="1"/>
    </xf>
    <xf numFmtId="1" fontId="28" fillId="9" borderId="4" xfId="0" applyNumberFormat="1" applyFont="1" applyFill="1" applyBorder="1" applyAlignment="1">
      <alignment horizontal="center" wrapText="1"/>
    </xf>
    <xf numFmtId="2" fontId="8" fillId="9" borderId="4" xfId="0" applyNumberFormat="1" applyFont="1" applyFill="1" applyBorder="1" applyAlignment="1">
      <alignment wrapText="1"/>
    </xf>
    <xf numFmtId="2" fontId="22" fillId="9" borderId="4" xfId="0" applyNumberFormat="1" applyFont="1" applyFill="1" applyBorder="1" applyAlignment="1">
      <alignment wrapText="1"/>
    </xf>
    <xf numFmtId="2" fontId="34" fillId="9" borderId="8" xfId="0" applyNumberFormat="1" applyFont="1" applyFill="1" applyBorder="1" applyAlignment="1">
      <alignment wrapText="1"/>
    </xf>
    <xf numFmtId="2" fontId="34" fillId="0" borderId="0" xfId="0" applyNumberFormat="1" applyFont="1" applyBorder="1" applyAlignment="1"/>
    <xf numFmtId="2" fontId="23" fillId="0" borderId="6" xfId="0" applyNumberFormat="1" applyFont="1" applyBorder="1" applyAlignment="1">
      <alignment horizontal="center"/>
    </xf>
    <xf numFmtId="2" fontId="23" fillId="0" borderId="21" xfId="0" applyNumberFormat="1" applyFont="1" applyBorder="1" applyAlignment="1">
      <alignment horizontal="center"/>
    </xf>
    <xf numFmtId="2" fontId="8" fillId="0" borderId="35" xfId="0" applyNumberFormat="1" applyFont="1" applyBorder="1" applyAlignment="1"/>
    <xf numFmtId="2" fontId="8" fillId="0" borderId="36" xfId="0" applyNumberFormat="1" applyFont="1" applyBorder="1" applyAlignment="1"/>
    <xf numFmtId="0" fontId="8" fillId="0" borderId="12" xfId="0" applyFont="1" applyFill="1" applyBorder="1" applyAlignment="1">
      <alignment horizontal="right" vertical="top"/>
    </xf>
    <xf numFmtId="0" fontId="8" fillId="9" borderId="11" xfId="0" applyFont="1" applyFill="1" applyBorder="1" applyAlignment="1">
      <alignment horizontal="left"/>
    </xf>
    <xf numFmtId="2" fontId="7" fillId="0" borderId="13" xfId="0" applyNumberFormat="1" applyFont="1" applyFill="1" applyBorder="1" applyAlignment="1"/>
    <xf numFmtId="0" fontId="8" fillId="12" borderId="2" xfId="0" applyFont="1" applyFill="1" applyBorder="1" applyAlignment="1">
      <alignment horizontal="left"/>
    </xf>
    <xf numFmtId="2" fontId="7" fillId="0" borderId="6" xfId="0" applyNumberFormat="1" applyFont="1" applyFill="1" applyBorder="1" applyAlignment="1"/>
    <xf numFmtId="0" fontId="8" fillId="9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9" borderId="8" xfId="0" applyFont="1" applyFill="1" applyBorder="1" applyAlignment="1">
      <alignment horizontal="left"/>
    </xf>
    <xf numFmtId="2" fontId="7" fillId="0" borderId="7" xfId="0" applyNumberFormat="1" applyFont="1" applyFill="1" applyBorder="1" applyAlignment="1"/>
    <xf numFmtId="2" fontId="8" fillId="12" borderId="13" xfId="0" applyNumberFormat="1" applyFont="1" applyFill="1" applyBorder="1" applyAlignment="1">
      <alignment wrapText="1"/>
    </xf>
    <xf numFmtId="2" fontId="8" fillId="12" borderId="6" xfId="0" applyNumberFormat="1" applyFont="1" applyFill="1" applyBorder="1" applyAlignment="1">
      <alignment wrapText="1"/>
    </xf>
    <xf numFmtId="2" fontId="8" fillId="12" borderId="6" xfId="0" applyNumberFormat="1" applyFont="1" applyFill="1" applyBorder="1" applyAlignment="1"/>
    <xf numFmtId="0" fontId="8" fillId="0" borderId="16" xfId="0" applyFont="1" applyFill="1" applyBorder="1" applyAlignment="1">
      <alignment wrapText="1"/>
    </xf>
    <xf numFmtId="0" fontId="13" fillId="4" borderId="23" xfId="0" applyFont="1" applyFill="1" applyBorder="1" applyAlignment="1"/>
    <xf numFmtId="0" fontId="25" fillId="4" borderId="21" xfId="0" applyFont="1" applyFill="1" applyBorder="1" applyAlignment="1"/>
    <xf numFmtId="0" fontId="25" fillId="4" borderId="7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horizontal="left" vertical="top"/>
    </xf>
    <xf numFmtId="0" fontId="11" fillId="6" borderId="12" xfId="0" applyFont="1" applyFill="1" applyBorder="1" applyAlignment="1">
      <alignment horizontal="right" vertical="top"/>
    </xf>
    <xf numFmtId="0" fontId="11" fillId="6" borderId="0" xfId="0" applyFont="1" applyFill="1" applyBorder="1" applyAlignment="1">
      <alignment horizontal="right" vertical="top"/>
    </xf>
    <xf numFmtId="0" fontId="11" fillId="4" borderId="12" xfId="0" applyFont="1" applyFill="1" applyBorder="1" applyAlignment="1">
      <alignment horizontal="right" vertical="top"/>
    </xf>
    <xf numFmtId="0" fontId="11" fillId="4" borderId="0" xfId="0" applyFont="1" applyFill="1" applyBorder="1" applyAlignment="1">
      <alignment horizontal="right" vertical="top"/>
    </xf>
    <xf numFmtId="0" fontId="14" fillId="12" borderId="28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11" fillId="6" borderId="0" xfId="0" applyFont="1" applyFill="1" applyBorder="1" applyAlignment="1">
      <alignment horizontal="left" vertical="top"/>
    </xf>
    <xf numFmtId="0" fontId="11" fillId="6" borderId="5" xfId="0" applyFont="1" applyFill="1" applyBorder="1" applyAlignment="1">
      <alignment horizontal="left" vertical="top"/>
    </xf>
    <xf numFmtId="0" fontId="14" fillId="6" borderId="28" xfId="0" applyFont="1" applyFill="1" applyBorder="1" applyAlignment="1">
      <alignment horizontal="left" vertical="top"/>
    </xf>
    <xf numFmtId="0" fontId="8" fillId="6" borderId="0" xfId="0" applyFont="1" applyFill="1" applyBorder="1" applyAlignment="1">
      <alignment horizontal="left" vertical="top"/>
    </xf>
    <xf numFmtId="0" fontId="8" fillId="6" borderId="5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13" borderId="12" xfId="0" applyFont="1" applyFill="1" applyBorder="1" applyAlignment="1">
      <alignment horizontal="left" vertical="center"/>
    </xf>
    <xf numFmtId="0" fontId="1" fillId="1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top"/>
    </xf>
    <xf numFmtId="0" fontId="14" fillId="6" borderId="4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11" fillId="4" borderId="10" xfId="0" applyFont="1" applyFill="1" applyBorder="1" applyAlignment="1">
      <alignment horizontal="left" vertical="top"/>
    </xf>
    <xf numFmtId="0" fontId="11" fillId="4" borderId="11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center" vertical="top" wrapText="1"/>
    </xf>
    <xf numFmtId="0" fontId="11" fillId="4" borderId="24" xfId="0" applyFont="1" applyFill="1" applyBorder="1" applyAlignment="1">
      <alignment horizontal="right" vertical="top"/>
    </xf>
    <xf numFmtId="0" fontId="11" fillId="4" borderId="23" xfId="0" applyFont="1" applyFill="1" applyBorder="1" applyAlignment="1">
      <alignment horizontal="right" vertical="top"/>
    </xf>
    <xf numFmtId="0" fontId="11" fillId="4" borderId="23" xfId="0" applyFont="1" applyFill="1" applyBorder="1" applyAlignment="1">
      <alignment horizontal="left" vertical="top"/>
    </xf>
    <xf numFmtId="0" fontId="11" fillId="4" borderId="20" xfId="0" applyFont="1" applyFill="1" applyBorder="1" applyAlignment="1">
      <alignment horizontal="left" vertical="top"/>
    </xf>
    <xf numFmtId="0" fontId="11" fillId="4" borderId="9" xfId="0" applyFont="1" applyFill="1" applyBorder="1" applyAlignment="1">
      <alignment horizontal="right" vertical="top"/>
    </xf>
    <xf numFmtId="0" fontId="11" fillId="4" borderId="10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/>
    </xf>
    <xf numFmtId="0" fontId="8" fillId="4" borderId="12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horizontal="left" vertical="top"/>
    </xf>
    <xf numFmtId="0" fontId="8" fillId="6" borderId="12" xfId="0" applyFont="1" applyFill="1" applyBorder="1" applyAlignment="1">
      <alignment horizontal="right" vertical="top"/>
    </xf>
    <xf numFmtId="0" fontId="8" fillId="6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14" fillId="6" borderId="16" xfId="0" applyFont="1" applyFill="1" applyBorder="1" applyAlignment="1">
      <alignment horizontal="left" vertical="top"/>
    </xf>
    <xf numFmtId="0" fontId="8" fillId="0" borderId="32" xfId="0" applyFont="1" applyBorder="1" applyAlignment="1"/>
    <xf numFmtId="0" fontId="8" fillId="0" borderId="0" xfId="0" applyFont="1" applyBorder="1" applyAlignment="1"/>
    <xf numFmtId="0" fontId="4" fillId="0" borderId="32" xfId="0" applyFont="1" applyBorder="1" applyAlignment="1"/>
    <xf numFmtId="0" fontId="4" fillId="0" borderId="0" xfId="0" applyFont="1" applyBorder="1" applyAlignment="1"/>
    <xf numFmtId="0" fontId="13" fillId="0" borderId="34" xfId="0" applyFont="1" applyBorder="1" applyAlignment="1"/>
    <xf numFmtId="0" fontId="13" fillId="0" borderId="16" xfId="0" applyFont="1" applyBorder="1" applyAlignment="1"/>
    <xf numFmtId="0" fontId="13" fillId="0" borderId="16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2" fontId="8" fillId="0" borderId="12" xfId="0" applyNumberFormat="1" applyFont="1" applyFill="1" applyBorder="1" applyAlignment="1">
      <alignment horizontal="center" wrapText="1"/>
    </xf>
  </cellXfs>
  <cellStyles count="1">
    <cellStyle name="Normaali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9D4E2"/>
      <color rgb="FFFFA3A3"/>
      <color rgb="FFFF7C80"/>
      <color rgb="FFF9B9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40"/>
  <sheetViews>
    <sheetView tabSelected="1" zoomScaleNormal="100" workbookViewId="0">
      <pane ySplit="9" topLeftCell="A118" activePane="bottomLeft" state="frozen"/>
      <selection pane="bottomLeft" activeCell="C1" sqref="C1:AA1"/>
    </sheetView>
  </sheetViews>
  <sheetFormatPr defaultColWidth="9.140625" defaultRowHeight="12.75" x14ac:dyDescent="0.2"/>
  <cols>
    <col min="1" max="1" width="0.140625" style="4" customWidth="1"/>
    <col min="2" max="2" width="0.140625" style="5" customWidth="1"/>
    <col min="3" max="3" width="4.140625" style="9" customWidth="1"/>
    <col min="4" max="4" width="4.42578125" style="9" customWidth="1"/>
    <col min="5" max="5" width="1.28515625" style="9" customWidth="1"/>
    <col min="6" max="6" width="3.7109375" style="9" customWidth="1"/>
    <col min="7" max="7" width="4.140625" style="9" customWidth="1"/>
    <col min="8" max="8" width="0.7109375" style="9" customWidth="1"/>
    <col min="9" max="9" width="0.85546875" style="9" customWidth="1"/>
    <col min="10" max="10" width="3.42578125" style="9" customWidth="1"/>
    <col min="11" max="11" width="1.42578125" style="9" customWidth="1"/>
    <col min="12" max="12" width="2.42578125" style="9" customWidth="1"/>
    <col min="13" max="13" width="2.140625" style="9" customWidth="1"/>
    <col min="14" max="14" width="0.42578125" style="9" customWidth="1"/>
    <col min="15" max="15" width="0.140625" style="5" customWidth="1"/>
    <col min="16" max="16" width="0.42578125" style="9" customWidth="1"/>
    <col min="17" max="17" width="1.85546875" style="9" customWidth="1"/>
    <col min="18" max="18" width="3.140625" style="9" customWidth="1"/>
    <col min="19" max="19" width="1.42578125" style="9" customWidth="1"/>
    <col min="20" max="20" width="0.42578125" style="5" customWidth="1"/>
    <col min="21" max="21" width="20.42578125" style="9" customWidth="1"/>
    <col min="22" max="22" width="7.7109375" style="50" customWidth="1"/>
    <col min="23" max="23" width="10.7109375" style="10" customWidth="1"/>
    <col min="24" max="24" width="1.85546875" style="5" customWidth="1"/>
    <col min="25" max="25" width="14.42578125" style="193" customWidth="1"/>
    <col min="26" max="26" width="9.7109375" style="39" customWidth="1"/>
    <col min="27" max="27" width="11.140625" style="160" customWidth="1"/>
    <col min="28" max="28" width="11.42578125" style="175" customWidth="1"/>
    <col min="29" max="29" width="34.85546875" style="211" customWidth="1"/>
    <col min="30" max="30" width="34.85546875" style="43" customWidth="1"/>
    <col min="31" max="16384" width="9.140625" style="5"/>
  </cols>
  <sheetData>
    <row r="1" spans="1:59" s="1" customFormat="1" ht="25.5" customHeight="1" x14ac:dyDescent="0.25">
      <c r="C1" s="316" t="s">
        <v>217</v>
      </c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161"/>
      <c r="AC1" s="214"/>
      <c r="AD1" s="34"/>
    </row>
    <row r="2" spans="1:59" s="2" customFormat="1" ht="15.75" customHeight="1" x14ac:dyDescent="0.25">
      <c r="C2" s="318" t="s">
        <v>164</v>
      </c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162"/>
      <c r="AC2" s="215"/>
      <c r="AD2" s="40"/>
    </row>
    <row r="3" spans="1:59" s="2" customFormat="1" ht="15.75" customHeight="1" x14ac:dyDescent="0.2">
      <c r="C3" s="320" t="s">
        <v>0</v>
      </c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163"/>
      <c r="AC3" s="215"/>
      <c r="AD3" s="40"/>
    </row>
    <row r="4" spans="1:59" s="2" customFormat="1" ht="15.75" customHeight="1" x14ac:dyDescent="0.2">
      <c r="C4" s="25" t="s">
        <v>1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45"/>
      <c r="W4" s="25"/>
      <c r="X4" s="25"/>
      <c r="Y4" s="134"/>
      <c r="Z4" s="37"/>
      <c r="AA4" s="134"/>
      <c r="AB4" s="164"/>
      <c r="AC4" s="215"/>
      <c r="AD4" s="40"/>
    </row>
    <row r="5" spans="1:59" s="3" customFormat="1" ht="15.75" customHeight="1" x14ac:dyDescent="0.25">
      <c r="C5" s="25" t="s">
        <v>2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45"/>
      <c r="W5" s="25"/>
      <c r="X5" s="25"/>
      <c r="Y5" s="134"/>
      <c r="Z5" s="37"/>
      <c r="AA5" s="134"/>
      <c r="AB5" s="165"/>
      <c r="AC5" s="216"/>
      <c r="AD5" s="41"/>
    </row>
    <row r="6" spans="1:59" s="3" customFormat="1" ht="15.75" customHeight="1" x14ac:dyDescent="0.25">
      <c r="C6" s="26" t="s">
        <v>159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46"/>
      <c r="W6" s="26"/>
      <c r="X6" s="26"/>
      <c r="Y6" s="178"/>
      <c r="Z6" s="207" t="s">
        <v>167</v>
      </c>
      <c r="AA6" s="135"/>
      <c r="AB6" s="165"/>
      <c r="AC6" s="216"/>
      <c r="AD6" s="41"/>
    </row>
    <row r="7" spans="1:59" s="7" customFormat="1" ht="15" customHeight="1" x14ac:dyDescent="0.25">
      <c r="A7" s="6"/>
      <c r="B7" s="27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47"/>
      <c r="W7" s="29"/>
      <c r="X7" s="27"/>
      <c r="Y7" s="136"/>
      <c r="Z7" s="208" t="s">
        <v>168</v>
      </c>
      <c r="AA7" s="136"/>
      <c r="AB7" s="136"/>
      <c r="AC7" s="217"/>
      <c r="AD7" s="42"/>
    </row>
    <row r="8" spans="1:59" ht="21" customHeight="1" thickBot="1" x14ac:dyDescent="0.3">
      <c r="A8" s="8" t="s">
        <v>8</v>
      </c>
      <c r="B8" s="329" t="s">
        <v>8</v>
      </c>
      <c r="C8" s="329"/>
      <c r="D8" s="329"/>
      <c r="E8" s="30" t="s">
        <v>8</v>
      </c>
      <c r="F8" s="31"/>
      <c r="G8" s="32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32"/>
      <c r="T8" s="33"/>
      <c r="U8" s="31"/>
      <c r="V8" s="48"/>
      <c r="W8" s="36" t="s">
        <v>163</v>
      </c>
      <c r="X8" s="35"/>
      <c r="Y8" s="179">
        <v>44</v>
      </c>
      <c r="Z8" s="38">
        <v>21</v>
      </c>
      <c r="AA8" s="137"/>
      <c r="AB8" s="166"/>
    </row>
    <row r="9" spans="1:59" s="69" customFormat="1" ht="63" customHeight="1" thickBot="1" x14ac:dyDescent="0.25">
      <c r="A9" s="201"/>
      <c r="B9" s="202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67"/>
      <c r="S9" s="67"/>
      <c r="T9" s="202"/>
      <c r="U9" s="68"/>
      <c r="V9" s="203" t="s">
        <v>9</v>
      </c>
      <c r="W9" s="204" t="s">
        <v>188</v>
      </c>
      <c r="Y9" s="209" t="s">
        <v>169</v>
      </c>
      <c r="Z9" s="205" t="s">
        <v>170</v>
      </c>
      <c r="AA9" s="138" t="s">
        <v>166</v>
      </c>
      <c r="AB9" s="206" t="s">
        <v>165</v>
      </c>
      <c r="AC9" s="218" t="s">
        <v>171</v>
      </c>
    </row>
    <row r="10" spans="1:59" s="61" customFormat="1" ht="14.25" customHeight="1" thickBot="1" x14ac:dyDescent="0.3">
      <c r="A10" s="60"/>
      <c r="B10" s="334" t="s">
        <v>160</v>
      </c>
      <c r="C10" s="335"/>
      <c r="D10" s="335"/>
      <c r="E10" s="210"/>
      <c r="F10" s="325" t="s">
        <v>161</v>
      </c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6"/>
      <c r="V10" s="176"/>
      <c r="W10" s="220">
        <v>1.4</v>
      </c>
      <c r="Y10" s="180">
        <f t="shared" ref="Y10:Y43" si="0">IF(W10="","",IF(AA10="",$Y$8*W10,IF($Y$8*W10&gt;(AA10+Z10),"!!!",$Y$8*W10)))</f>
        <v>61.599999999999994</v>
      </c>
      <c r="Z10" s="66">
        <v>30</v>
      </c>
      <c r="AA10" s="212">
        <v>87.99</v>
      </c>
      <c r="AB10" s="167">
        <f t="shared" ref="AB10:AB70" si="1">IF(Z10="","",Z10+AA10)</f>
        <v>117.99</v>
      </c>
      <c r="AC10" s="211">
        <f t="shared" ref="AC10:AC14" si="2">IF(Z10="","",Y10-ROUND(Z10,0))</f>
        <v>31.599999999999994</v>
      </c>
    </row>
    <row r="11" spans="1:59" s="73" customFormat="1" ht="14.25" customHeight="1" thickBot="1" x14ac:dyDescent="0.3">
      <c r="A11" s="71"/>
      <c r="B11" s="330" t="s">
        <v>10</v>
      </c>
      <c r="C11" s="331"/>
      <c r="D11" s="331"/>
      <c r="E11" s="297"/>
      <c r="F11" s="332" t="s">
        <v>11</v>
      </c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  <c r="V11" s="298"/>
      <c r="W11" s="221">
        <v>2.5</v>
      </c>
      <c r="Y11" s="180">
        <f t="shared" si="0"/>
        <v>110</v>
      </c>
      <c r="Z11" s="74">
        <f t="shared" ref="Z11:Z44" si="3">IF(W11="","",$Z$8*W11)</f>
        <v>52.5</v>
      </c>
      <c r="AA11" s="139">
        <v>153.21</v>
      </c>
      <c r="AB11" s="168">
        <f t="shared" si="1"/>
        <v>205.71</v>
      </c>
      <c r="AC11" s="211">
        <f t="shared" si="2"/>
        <v>57</v>
      </c>
    </row>
    <row r="12" spans="1:59" s="87" customFormat="1" ht="14.25" customHeight="1" x14ac:dyDescent="0.25">
      <c r="A12" s="85"/>
      <c r="B12" s="86"/>
      <c r="C12" s="98"/>
      <c r="D12" s="98"/>
      <c r="E12" s="99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1"/>
      <c r="W12" s="102"/>
      <c r="X12" s="103"/>
      <c r="Y12" s="181" t="str">
        <f t="shared" si="0"/>
        <v/>
      </c>
      <c r="Z12" s="104" t="str">
        <f t="shared" si="3"/>
        <v/>
      </c>
      <c r="AA12" s="140"/>
      <c r="AB12" s="140" t="str">
        <f t="shared" si="1"/>
        <v/>
      </c>
      <c r="AC12" s="211" t="str">
        <f t="shared" si="2"/>
        <v/>
      </c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</row>
    <row r="13" spans="1:59" s="90" customFormat="1" ht="13.5" customHeight="1" thickBot="1" x14ac:dyDescent="0.3">
      <c r="A13" s="88"/>
      <c r="B13" s="88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3"/>
      <c r="P13" s="92"/>
      <c r="Q13" s="92"/>
      <c r="R13" s="92"/>
      <c r="S13" s="92"/>
      <c r="T13" s="93"/>
      <c r="U13" s="92"/>
      <c r="V13" s="94"/>
      <c r="W13" s="95"/>
      <c r="X13" s="96"/>
      <c r="Y13" s="182" t="str">
        <f t="shared" si="0"/>
        <v/>
      </c>
      <c r="Z13" s="97" t="str">
        <f t="shared" si="3"/>
        <v/>
      </c>
      <c r="AA13" s="141"/>
      <c r="AB13" s="141" t="str">
        <f t="shared" si="1"/>
        <v/>
      </c>
      <c r="AC13" s="211" t="str">
        <f t="shared" si="2"/>
        <v/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</row>
    <row r="14" spans="1:59" s="83" customFormat="1" ht="13.5" customHeight="1" x14ac:dyDescent="0.25">
      <c r="A14" s="122"/>
      <c r="B14" s="123"/>
      <c r="C14" s="311" t="s">
        <v>12</v>
      </c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126"/>
      <c r="P14" s="125"/>
      <c r="Q14" s="125"/>
      <c r="R14" s="125"/>
      <c r="S14" s="125"/>
      <c r="T14" s="126"/>
      <c r="U14" s="127"/>
      <c r="V14" s="81"/>
      <c r="W14" s="82"/>
      <c r="Y14" s="183" t="str">
        <f t="shared" si="0"/>
        <v/>
      </c>
      <c r="Z14" s="84" t="str">
        <f t="shared" si="3"/>
        <v/>
      </c>
      <c r="AA14" s="142"/>
      <c r="AB14" s="169" t="str">
        <f t="shared" si="1"/>
        <v/>
      </c>
      <c r="AC14" s="211" t="str">
        <f t="shared" si="2"/>
        <v/>
      </c>
    </row>
    <row r="15" spans="1:59" s="43" customFormat="1" ht="14.25" customHeight="1" x14ac:dyDescent="0.25">
      <c r="A15" s="70"/>
      <c r="B15" s="304" t="s">
        <v>13</v>
      </c>
      <c r="C15" s="305"/>
      <c r="D15" s="305"/>
      <c r="E15" s="199"/>
      <c r="F15" s="300" t="s">
        <v>14</v>
      </c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1"/>
      <c r="V15" s="195" t="s">
        <v>13</v>
      </c>
      <c r="W15" s="23">
        <v>0.5</v>
      </c>
      <c r="Y15" s="184">
        <f t="shared" si="0"/>
        <v>22</v>
      </c>
      <c r="Z15" s="58">
        <f t="shared" si="3"/>
        <v>10.5</v>
      </c>
      <c r="AA15" s="143">
        <v>34.78</v>
      </c>
      <c r="AB15" s="170">
        <f t="shared" si="1"/>
        <v>45.28</v>
      </c>
      <c r="AC15" s="211">
        <f>IF(Z15="","",Y15-ROUND(Z15,0))</f>
        <v>11</v>
      </c>
      <c r="AD15" s="219"/>
    </row>
    <row r="16" spans="1:59" s="43" customFormat="1" ht="14.25" customHeight="1" x14ac:dyDescent="0.25">
      <c r="A16" s="70"/>
      <c r="B16" s="304" t="s">
        <v>15</v>
      </c>
      <c r="C16" s="305"/>
      <c r="D16" s="305"/>
      <c r="E16" s="199"/>
      <c r="F16" s="300" t="s">
        <v>16</v>
      </c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1"/>
      <c r="V16" s="177" t="s">
        <v>15</v>
      </c>
      <c r="W16" s="16">
        <v>1.2</v>
      </c>
      <c r="Y16" s="185">
        <f t="shared" si="0"/>
        <v>52.8</v>
      </c>
      <c r="Z16" s="54">
        <f t="shared" si="3"/>
        <v>25.2</v>
      </c>
      <c r="AA16" s="144">
        <v>55.12</v>
      </c>
      <c r="AB16" s="171">
        <f t="shared" si="1"/>
        <v>80.319999999999993</v>
      </c>
      <c r="AC16" s="211">
        <f t="shared" ref="AC16:AC70" si="4">IF(Z16="","",Y16-ROUND(Z16,0))</f>
        <v>27.799999999999997</v>
      </c>
      <c r="AD16" s="219"/>
    </row>
    <row r="17" spans="1:30" s="231" customFormat="1" ht="14.25" customHeight="1" x14ac:dyDescent="0.25">
      <c r="A17" s="70"/>
      <c r="B17" s="323" t="s">
        <v>193</v>
      </c>
      <c r="C17" s="321"/>
      <c r="D17" s="321"/>
      <c r="E17" s="24"/>
      <c r="F17" s="307" t="s">
        <v>194</v>
      </c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8"/>
      <c r="V17" s="230" t="s">
        <v>193</v>
      </c>
      <c r="W17" s="16">
        <v>1</v>
      </c>
      <c r="Y17" s="232">
        <f t="shared" ref="Y17:Y18" si="5">IF(W17="","",IF(AA17="",$Y$8*W17,IF($Y$8*W17&gt;(AA17+Z17),"!!!",$Y$8*W17)))</f>
        <v>44</v>
      </c>
      <c r="Z17" s="233">
        <f t="shared" ref="Z17:Z18" si="6">IF(W17="","",$Z$8*W17)</f>
        <v>21</v>
      </c>
      <c r="AA17" s="144">
        <v>55.12</v>
      </c>
      <c r="AB17" s="144">
        <f t="shared" ref="AB17:AB18" si="7">IF(Z17="","",Z17+AA17)</f>
        <v>76.12</v>
      </c>
      <c r="AC17" s="234">
        <f t="shared" ref="AC17:AC18" si="8">IF(Z17="","",Y17-ROUND(Z17,0))</f>
        <v>23</v>
      </c>
      <c r="AD17" s="354"/>
    </row>
    <row r="18" spans="1:30" s="4" customFormat="1" ht="14.25" customHeight="1" x14ac:dyDescent="0.25">
      <c r="A18" s="11"/>
      <c r="B18" s="323" t="s">
        <v>195</v>
      </c>
      <c r="C18" s="321"/>
      <c r="D18" s="321"/>
      <c r="E18" s="24"/>
      <c r="F18" s="307" t="s">
        <v>196</v>
      </c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8"/>
      <c r="V18" s="235" t="s">
        <v>195</v>
      </c>
      <c r="W18" s="14">
        <v>1.7</v>
      </c>
      <c r="Y18" s="232">
        <f t="shared" si="5"/>
        <v>74.8</v>
      </c>
      <c r="Z18" s="233">
        <f t="shared" si="6"/>
        <v>35.699999999999996</v>
      </c>
      <c r="AA18" s="146">
        <v>103.04</v>
      </c>
      <c r="AB18" s="144">
        <f t="shared" si="7"/>
        <v>138.74</v>
      </c>
      <c r="AC18" s="234">
        <f t="shared" si="8"/>
        <v>38.799999999999997</v>
      </c>
      <c r="AD18" s="354"/>
    </row>
    <row r="19" spans="1:30" s="90" customFormat="1" ht="13.5" customHeight="1" thickBot="1" x14ac:dyDescent="0.3">
      <c r="A19" s="88"/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8"/>
      <c r="P19" s="89"/>
      <c r="Q19" s="89"/>
      <c r="R19" s="89"/>
      <c r="S19" s="89"/>
      <c r="T19" s="88"/>
      <c r="U19" s="89"/>
      <c r="V19" s="105"/>
      <c r="W19" s="106"/>
      <c r="Y19" s="186" t="str">
        <f t="shared" si="0"/>
        <v/>
      </c>
      <c r="Z19" s="107" t="str">
        <f t="shared" si="3"/>
        <v/>
      </c>
      <c r="AA19" s="145"/>
      <c r="AB19" s="172" t="str">
        <f t="shared" si="1"/>
        <v/>
      </c>
      <c r="AC19" s="211" t="str">
        <f>IF(Z19="","",Y19-ROUND(Z19,0))</f>
        <v/>
      </c>
      <c r="AD19" s="219"/>
    </row>
    <row r="20" spans="1:30" s="83" customFormat="1" ht="14.25" customHeight="1" x14ac:dyDescent="0.25">
      <c r="A20" s="122"/>
      <c r="B20" s="123"/>
      <c r="C20" s="311" t="s">
        <v>17</v>
      </c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126"/>
      <c r="U20" s="127"/>
      <c r="V20" s="81"/>
      <c r="W20" s="82"/>
      <c r="Y20" s="183" t="str">
        <f t="shared" si="0"/>
        <v/>
      </c>
      <c r="Z20" s="124" t="str">
        <f t="shared" si="3"/>
        <v/>
      </c>
      <c r="AA20" s="142"/>
      <c r="AB20" s="169" t="str">
        <f t="shared" si="1"/>
        <v/>
      </c>
      <c r="AC20" s="211" t="str">
        <f t="shared" si="4"/>
        <v/>
      </c>
      <c r="AD20" s="219"/>
    </row>
    <row r="21" spans="1:30" ht="14.25" customHeight="1" x14ac:dyDescent="0.25">
      <c r="A21" s="11"/>
      <c r="B21" s="304" t="s">
        <v>7</v>
      </c>
      <c r="C21" s="305"/>
      <c r="D21" s="305"/>
      <c r="E21" s="199"/>
      <c r="F21" s="300" t="s">
        <v>18</v>
      </c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1"/>
      <c r="V21" s="195" t="s">
        <v>7</v>
      </c>
      <c r="W21" s="23">
        <v>0.5</v>
      </c>
      <c r="Y21" s="184">
        <f t="shared" si="0"/>
        <v>22</v>
      </c>
      <c r="Z21" s="58">
        <f t="shared" si="3"/>
        <v>10.5</v>
      </c>
      <c r="AA21" s="143">
        <v>39.020000000000003</v>
      </c>
      <c r="AB21" s="170">
        <f t="shared" si="1"/>
        <v>49.52</v>
      </c>
      <c r="AC21" s="211">
        <f t="shared" si="4"/>
        <v>11</v>
      </c>
      <c r="AD21" s="219"/>
    </row>
    <row r="22" spans="1:30" ht="14.25" customHeight="1" x14ac:dyDescent="0.25">
      <c r="A22" s="11"/>
      <c r="B22" s="304" t="s">
        <v>6</v>
      </c>
      <c r="C22" s="305"/>
      <c r="D22" s="305"/>
      <c r="E22" s="199"/>
      <c r="F22" s="300" t="s">
        <v>19</v>
      </c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1"/>
      <c r="V22" s="196" t="s">
        <v>6</v>
      </c>
      <c r="W22" s="14">
        <v>0.8</v>
      </c>
      <c r="Y22" s="185">
        <f t="shared" si="0"/>
        <v>35.200000000000003</v>
      </c>
      <c r="Z22" s="54">
        <f t="shared" si="3"/>
        <v>16.8</v>
      </c>
      <c r="AA22" s="146">
        <v>60.87</v>
      </c>
      <c r="AB22" s="171">
        <f t="shared" si="1"/>
        <v>77.67</v>
      </c>
      <c r="AC22" s="211">
        <f t="shared" si="4"/>
        <v>18.200000000000003</v>
      </c>
      <c r="AD22" s="219"/>
    </row>
    <row r="23" spans="1:30" ht="14.25" customHeight="1" x14ac:dyDescent="0.25">
      <c r="A23" s="11"/>
      <c r="B23" s="304" t="s">
        <v>20</v>
      </c>
      <c r="C23" s="305"/>
      <c r="D23" s="305"/>
      <c r="E23" s="199"/>
      <c r="F23" s="300" t="s">
        <v>21</v>
      </c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1"/>
      <c r="V23" s="196" t="s">
        <v>20</v>
      </c>
      <c r="W23" s="14">
        <v>1.55</v>
      </c>
      <c r="Y23" s="185">
        <f t="shared" si="0"/>
        <v>68.2</v>
      </c>
      <c r="Z23" s="54">
        <f t="shared" si="3"/>
        <v>32.550000000000004</v>
      </c>
      <c r="AA23" s="146">
        <v>91.31</v>
      </c>
      <c r="AB23" s="171">
        <f t="shared" si="1"/>
        <v>123.86000000000001</v>
      </c>
      <c r="AC23" s="211">
        <f t="shared" si="4"/>
        <v>35.200000000000003</v>
      </c>
      <c r="AD23" s="219"/>
    </row>
    <row r="24" spans="1:30" ht="14.25" customHeight="1" x14ac:dyDescent="0.25">
      <c r="A24" s="11"/>
      <c r="B24" s="304" t="s">
        <v>22</v>
      </c>
      <c r="C24" s="305"/>
      <c r="D24" s="305"/>
      <c r="E24" s="199"/>
      <c r="F24" s="300" t="s">
        <v>23</v>
      </c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1"/>
      <c r="V24" s="196" t="s">
        <v>22</v>
      </c>
      <c r="W24" s="14">
        <v>2.2000000000000002</v>
      </c>
      <c r="Y24" s="185">
        <f t="shared" si="0"/>
        <v>96.800000000000011</v>
      </c>
      <c r="Z24" s="54">
        <f t="shared" si="3"/>
        <v>46.2</v>
      </c>
      <c r="AA24" s="146">
        <v>113.39</v>
      </c>
      <c r="AB24" s="171">
        <f t="shared" si="1"/>
        <v>159.59</v>
      </c>
      <c r="AC24" s="211">
        <f t="shared" si="4"/>
        <v>50.800000000000011</v>
      </c>
      <c r="AD24" s="219"/>
    </row>
    <row r="25" spans="1:30" ht="14.25" customHeight="1" x14ac:dyDescent="0.25">
      <c r="A25" s="11"/>
      <c r="B25" s="304" t="s">
        <v>24</v>
      </c>
      <c r="C25" s="305"/>
      <c r="D25" s="305"/>
      <c r="E25" s="199"/>
      <c r="F25" s="300" t="s">
        <v>25</v>
      </c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1"/>
      <c r="V25" s="196" t="s">
        <v>24</v>
      </c>
      <c r="W25" s="14">
        <v>3.2</v>
      </c>
      <c r="Y25" s="185">
        <f t="shared" si="0"/>
        <v>140.80000000000001</v>
      </c>
      <c r="Z25" s="54">
        <f t="shared" si="3"/>
        <v>67.2</v>
      </c>
      <c r="AA25" s="146">
        <v>131.94</v>
      </c>
      <c r="AB25" s="171">
        <f t="shared" si="1"/>
        <v>199.14</v>
      </c>
      <c r="AC25" s="211">
        <f t="shared" si="4"/>
        <v>73.800000000000011</v>
      </c>
      <c r="AD25" s="219"/>
    </row>
    <row r="26" spans="1:30" ht="14.25" customHeight="1" x14ac:dyDescent="0.25">
      <c r="A26" s="11"/>
      <c r="B26" s="22"/>
      <c r="C26" s="321" t="s">
        <v>138</v>
      </c>
      <c r="D26" s="321"/>
      <c r="E26" s="24"/>
      <c r="F26" s="307" t="s">
        <v>148</v>
      </c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8"/>
      <c r="V26" s="52" t="s">
        <v>138</v>
      </c>
      <c r="W26" s="14">
        <v>0.9</v>
      </c>
      <c r="X26" s="4"/>
      <c r="Y26" s="185">
        <f t="shared" si="0"/>
        <v>39.6</v>
      </c>
      <c r="Z26" s="54">
        <f t="shared" si="3"/>
        <v>18.900000000000002</v>
      </c>
      <c r="AA26" s="147">
        <v>79.260000000000005</v>
      </c>
      <c r="AB26" s="171">
        <f t="shared" si="1"/>
        <v>98.160000000000011</v>
      </c>
      <c r="AC26" s="211">
        <f t="shared" si="4"/>
        <v>20.6</v>
      </c>
      <c r="AD26" s="219"/>
    </row>
    <row r="27" spans="1:30" ht="14.25" customHeight="1" x14ac:dyDescent="0.25">
      <c r="A27" s="11"/>
      <c r="B27" s="22"/>
      <c r="C27" s="321" t="s">
        <v>139</v>
      </c>
      <c r="D27" s="321"/>
      <c r="E27" s="24"/>
      <c r="F27" s="307" t="s">
        <v>149</v>
      </c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8"/>
      <c r="V27" s="52" t="s">
        <v>139</v>
      </c>
      <c r="W27" s="14">
        <v>1.7</v>
      </c>
      <c r="X27" s="4"/>
      <c r="Y27" s="185">
        <f t="shared" si="0"/>
        <v>74.8</v>
      </c>
      <c r="Z27" s="54">
        <f t="shared" si="3"/>
        <v>35.699999999999996</v>
      </c>
      <c r="AA27" s="147">
        <v>128.69</v>
      </c>
      <c r="AB27" s="171">
        <f t="shared" si="1"/>
        <v>164.39</v>
      </c>
      <c r="AC27" s="211">
        <f t="shared" si="4"/>
        <v>38.799999999999997</v>
      </c>
      <c r="AD27" s="219"/>
    </row>
    <row r="28" spans="1:30" ht="14.25" customHeight="1" x14ac:dyDescent="0.25">
      <c r="A28" s="11"/>
      <c r="B28" s="323" t="s">
        <v>26</v>
      </c>
      <c r="C28" s="321"/>
      <c r="D28" s="321"/>
      <c r="E28" s="24"/>
      <c r="F28" s="307" t="s">
        <v>27</v>
      </c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8"/>
      <c r="V28" s="53" t="s">
        <v>26</v>
      </c>
      <c r="W28" s="16">
        <v>1.9</v>
      </c>
      <c r="X28" s="4"/>
      <c r="Y28" s="185">
        <f t="shared" si="0"/>
        <v>83.6</v>
      </c>
      <c r="Z28" s="54">
        <f t="shared" si="3"/>
        <v>39.9</v>
      </c>
      <c r="AA28" s="146">
        <v>137.26</v>
      </c>
      <c r="AB28" s="171">
        <f t="shared" si="1"/>
        <v>177.16</v>
      </c>
      <c r="AC28" s="211">
        <f t="shared" si="4"/>
        <v>43.599999999999994</v>
      </c>
      <c r="AD28" s="219"/>
    </row>
    <row r="29" spans="1:30" ht="14.25" customHeight="1" x14ac:dyDescent="0.25">
      <c r="A29" s="11"/>
      <c r="B29" s="323" t="s">
        <v>140</v>
      </c>
      <c r="C29" s="321"/>
      <c r="D29" s="321"/>
      <c r="E29" s="24"/>
      <c r="F29" s="307" t="s">
        <v>150</v>
      </c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8"/>
      <c r="V29" s="52" t="s">
        <v>140</v>
      </c>
      <c r="W29" s="14">
        <v>2.5</v>
      </c>
      <c r="X29" s="4"/>
      <c r="Y29" s="185">
        <f t="shared" si="0"/>
        <v>110</v>
      </c>
      <c r="Z29" s="54">
        <f t="shared" si="3"/>
        <v>52.5</v>
      </c>
      <c r="AA29" s="146">
        <v>173.38</v>
      </c>
      <c r="AB29" s="171">
        <f t="shared" si="1"/>
        <v>225.88</v>
      </c>
      <c r="AC29" s="211">
        <f t="shared" si="4"/>
        <v>57</v>
      </c>
      <c r="AD29" s="219"/>
    </row>
    <row r="30" spans="1:30" ht="14.25" customHeight="1" x14ac:dyDescent="0.25">
      <c r="A30" s="11"/>
      <c r="B30" s="323" t="s">
        <v>141</v>
      </c>
      <c r="C30" s="321"/>
      <c r="D30" s="321"/>
      <c r="E30" s="24"/>
      <c r="F30" s="307" t="s">
        <v>151</v>
      </c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8"/>
      <c r="V30" s="53" t="s">
        <v>141</v>
      </c>
      <c r="W30" s="14">
        <v>5</v>
      </c>
      <c r="X30" s="4"/>
      <c r="Y30" s="185">
        <f t="shared" si="0"/>
        <v>220</v>
      </c>
      <c r="Z30" s="54">
        <f t="shared" si="3"/>
        <v>105</v>
      </c>
      <c r="AA30" s="146">
        <v>283.72000000000003</v>
      </c>
      <c r="AB30" s="171">
        <f t="shared" si="1"/>
        <v>388.72</v>
      </c>
      <c r="AC30" s="211">
        <f t="shared" si="4"/>
        <v>115</v>
      </c>
      <c r="AD30" s="219"/>
    </row>
    <row r="31" spans="1:30" ht="14.25" customHeight="1" x14ac:dyDescent="0.25">
      <c r="A31" s="11"/>
      <c r="B31" s="44"/>
      <c r="C31" s="321" t="s">
        <v>142</v>
      </c>
      <c r="D31" s="321"/>
      <c r="E31" s="24"/>
      <c r="F31" s="307" t="s">
        <v>152</v>
      </c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8"/>
      <c r="V31" s="53" t="s">
        <v>142</v>
      </c>
      <c r="W31" s="16">
        <v>1</v>
      </c>
      <c r="X31" s="4"/>
      <c r="Y31" s="185">
        <f t="shared" si="0"/>
        <v>44</v>
      </c>
      <c r="Z31" s="54">
        <f t="shared" si="3"/>
        <v>21</v>
      </c>
      <c r="AA31" s="144">
        <v>50.86</v>
      </c>
      <c r="AB31" s="171">
        <f t="shared" si="1"/>
        <v>71.86</v>
      </c>
      <c r="AC31" s="211">
        <f t="shared" si="4"/>
        <v>23</v>
      </c>
    </row>
    <row r="32" spans="1:30" s="112" customFormat="1" ht="13.5" customHeight="1" thickBot="1" x14ac:dyDescent="0.3">
      <c r="A32" s="108"/>
      <c r="B32" s="108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8"/>
      <c r="P32" s="109"/>
      <c r="Q32" s="109"/>
      <c r="R32" s="109"/>
      <c r="S32" s="109"/>
      <c r="T32" s="108"/>
      <c r="U32" s="109"/>
      <c r="V32" s="110"/>
      <c r="W32" s="111"/>
      <c r="Y32" s="187" t="str">
        <f t="shared" si="0"/>
        <v/>
      </c>
      <c r="Z32" s="113" t="str">
        <f t="shared" si="3"/>
        <v/>
      </c>
      <c r="AA32" s="148"/>
      <c r="AB32" s="114" t="str">
        <f t="shared" si="1"/>
        <v/>
      </c>
      <c r="AC32" s="211" t="str">
        <f t="shared" si="4"/>
        <v/>
      </c>
    </row>
    <row r="33" spans="1:30" s="83" customFormat="1" ht="13.5" customHeight="1" x14ac:dyDescent="0.25">
      <c r="A33" s="122"/>
      <c r="B33" s="123"/>
      <c r="C33" s="311" t="s">
        <v>28</v>
      </c>
      <c r="D33" s="311"/>
      <c r="E33" s="311"/>
      <c r="F33" s="311"/>
      <c r="G33" s="311"/>
      <c r="H33" s="311"/>
      <c r="I33" s="311"/>
      <c r="J33" s="125"/>
      <c r="K33" s="125"/>
      <c r="L33" s="125"/>
      <c r="M33" s="125"/>
      <c r="N33" s="125"/>
      <c r="O33" s="126"/>
      <c r="P33" s="125"/>
      <c r="Q33" s="125"/>
      <c r="R33" s="125"/>
      <c r="S33" s="125"/>
      <c r="T33" s="126"/>
      <c r="U33" s="127"/>
      <c r="V33" s="128"/>
      <c r="W33" s="82"/>
      <c r="Y33" s="183" t="str">
        <f t="shared" si="0"/>
        <v/>
      </c>
      <c r="Z33" s="84" t="str">
        <f t="shared" si="3"/>
        <v/>
      </c>
      <c r="AA33" s="142"/>
      <c r="AB33" s="169" t="str">
        <f t="shared" si="1"/>
        <v/>
      </c>
      <c r="AC33" s="211" t="str">
        <f t="shared" si="4"/>
        <v/>
      </c>
    </row>
    <row r="34" spans="1:30" ht="14.25" customHeight="1" x14ac:dyDescent="0.25">
      <c r="A34" s="11"/>
      <c r="B34" s="304" t="s">
        <v>29</v>
      </c>
      <c r="C34" s="305"/>
      <c r="D34" s="305"/>
      <c r="E34" s="199"/>
      <c r="F34" s="300" t="s">
        <v>30</v>
      </c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1"/>
      <c r="V34" s="195" t="s">
        <v>29</v>
      </c>
      <c r="W34" s="23">
        <v>0.7</v>
      </c>
      <c r="Y34" s="184">
        <f t="shared" si="0"/>
        <v>30.799999999999997</v>
      </c>
      <c r="Z34" s="58">
        <f t="shared" si="3"/>
        <v>14.7</v>
      </c>
      <c r="AA34" s="143">
        <v>45.94</v>
      </c>
      <c r="AB34" s="170">
        <f t="shared" si="1"/>
        <v>60.64</v>
      </c>
      <c r="AC34" s="211">
        <f t="shared" si="4"/>
        <v>15.799999999999997</v>
      </c>
    </row>
    <row r="35" spans="1:30" ht="14.25" customHeight="1" x14ac:dyDescent="0.25">
      <c r="A35" s="11"/>
      <c r="B35" s="304" t="s">
        <v>31</v>
      </c>
      <c r="C35" s="305"/>
      <c r="D35" s="305"/>
      <c r="E35" s="199"/>
      <c r="F35" s="300" t="s">
        <v>32</v>
      </c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1"/>
      <c r="V35" s="196" t="s">
        <v>31</v>
      </c>
      <c r="W35" s="14">
        <v>1</v>
      </c>
      <c r="Y35" s="185">
        <f t="shared" si="0"/>
        <v>44</v>
      </c>
      <c r="Z35" s="54">
        <f t="shared" si="3"/>
        <v>21</v>
      </c>
      <c r="AA35" s="146">
        <v>62.97</v>
      </c>
      <c r="AB35" s="171">
        <f t="shared" si="1"/>
        <v>83.97</v>
      </c>
      <c r="AC35" s="211">
        <f t="shared" si="4"/>
        <v>23</v>
      </c>
    </row>
    <row r="36" spans="1:30" ht="14.25" customHeight="1" x14ac:dyDescent="0.25">
      <c r="A36" s="11"/>
      <c r="B36" s="304" t="s">
        <v>4</v>
      </c>
      <c r="C36" s="305"/>
      <c r="D36" s="305"/>
      <c r="E36" s="199"/>
      <c r="F36" s="300" t="s">
        <v>33</v>
      </c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1"/>
      <c r="V36" s="196" t="s">
        <v>4</v>
      </c>
      <c r="W36" s="14">
        <v>1.7</v>
      </c>
      <c r="Y36" s="185">
        <f t="shared" si="0"/>
        <v>74.8</v>
      </c>
      <c r="Z36" s="54">
        <f t="shared" si="3"/>
        <v>35.699999999999996</v>
      </c>
      <c r="AA36" s="146">
        <v>103.04</v>
      </c>
      <c r="AB36" s="171">
        <f t="shared" si="1"/>
        <v>138.74</v>
      </c>
      <c r="AC36" s="211">
        <f t="shared" si="4"/>
        <v>38.799999999999997</v>
      </c>
    </row>
    <row r="37" spans="1:30" ht="14.25" customHeight="1" x14ac:dyDescent="0.25">
      <c r="A37" s="11"/>
      <c r="B37" s="304" t="s">
        <v>34</v>
      </c>
      <c r="C37" s="305"/>
      <c r="D37" s="305"/>
      <c r="E37" s="199"/>
      <c r="F37" s="300" t="s">
        <v>35</v>
      </c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1"/>
      <c r="V37" s="196" t="s">
        <v>34</v>
      </c>
      <c r="W37" s="14">
        <v>2</v>
      </c>
      <c r="Y37" s="185">
        <f t="shared" si="0"/>
        <v>88</v>
      </c>
      <c r="Z37" s="54">
        <f t="shared" si="3"/>
        <v>42</v>
      </c>
      <c r="AA37" s="146">
        <v>120.69</v>
      </c>
      <c r="AB37" s="171">
        <f t="shared" si="1"/>
        <v>162.69</v>
      </c>
      <c r="AC37" s="211">
        <f t="shared" si="4"/>
        <v>46</v>
      </c>
    </row>
    <row r="38" spans="1:30" ht="14.25" customHeight="1" x14ac:dyDescent="0.25">
      <c r="A38" s="11" t="s">
        <v>162</v>
      </c>
      <c r="B38" s="304" t="s">
        <v>36</v>
      </c>
      <c r="C38" s="305"/>
      <c r="D38" s="305"/>
      <c r="E38" s="199"/>
      <c r="F38" s="300" t="s">
        <v>37</v>
      </c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1"/>
      <c r="V38" s="177" t="s">
        <v>36</v>
      </c>
      <c r="W38" s="16">
        <v>2.5</v>
      </c>
      <c r="Y38" s="185">
        <f t="shared" si="0"/>
        <v>110</v>
      </c>
      <c r="Z38" s="54">
        <f t="shared" si="3"/>
        <v>52.5</v>
      </c>
      <c r="AA38" s="146">
        <v>145.04</v>
      </c>
      <c r="AB38" s="171">
        <f t="shared" si="1"/>
        <v>197.54</v>
      </c>
      <c r="AC38" s="211">
        <f t="shared" si="4"/>
        <v>57</v>
      </c>
    </row>
    <row r="39" spans="1:30" ht="14.25" customHeight="1" x14ac:dyDescent="0.25">
      <c r="A39" s="11"/>
      <c r="B39" s="22"/>
      <c r="C39" s="321" t="s">
        <v>143</v>
      </c>
      <c r="D39" s="321"/>
      <c r="E39" s="24"/>
      <c r="F39" s="307" t="s">
        <v>153</v>
      </c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8"/>
      <c r="V39" s="53" t="s">
        <v>143</v>
      </c>
      <c r="W39" s="16">
        <v>2.5</v>
      </c>
      <c r="X39" s="4"/>
      <c r="Y39" s="185">
        <f t="shared" si="0"/>
        <v>110</v>
      </c>
      <c r="Z39" s="54">
        <f t="shared" si="3"/>
        <v>52.5</v>
      </c>
      <c r="AA39" s="146">
        <v>258.07</v>
      </c>
      <c r="AB39" s="171">
        <f t="shared" si="1"/>
        <v>310.57</v>
      </c>
      <c r="AC39" s="211">
        <f t="shared" si="4"/>
        <v>57</v>
      </c>
    </row>
    <row r="40" spans="1:30" ht="14.25" customHeight="1" x14ac:dyDescent="0.25">
      <c r="A40" s="11"/>
      <c r="B40" s="323" t="s">
        <v>38</v>
      </c>
      <c r="C40" s="321"/>
      <c r="D40" s="321"/>
      <c r="E40" s="24"/>
      <c r="F40" s="307" t="s">
        <v>39</v>
      </c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8"/>
      <c r="V40" s="52" t="s">
        <v>38</v>
      </c>
      <c r="W40" s="14">
        <v>3.5</v>
      </c>
      <c r="Y40" s="185">
        <f t="shared" si="0"/>
        <v>154</v>
      </c>
      <c r="Z40" s="54">
        <f t="shared" si="3"/>
        <v>73.5</v>
      </c>
      <c r="AA40" s="146">
        <v>292.18</v>
      </c>
      <c r="AB40" s="171">
        <f t="shared" si="1"/>
        <v>365.68</v>
      </c>
      <c r="AC40" s="211">
        <f t="shared" si="4"/>
        <v>80</v>
      </c>
    </row>
    <row r="41" spans="1:30" ht="14.25" customHeight="1" x14ac:dyDescent="0.25">
      <c r="A41" s="11"/>
      <c r="B41" s="323" t="s">
        <v>40</v>
      </c>
      <c r="C41" s="321"/>
      <c r="D41" s="321"/>
      <c r="E41" s="24"/>
      <c r="F41" s="307" t="s">
        <v>41</v>
      </c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8"/>
      <c r="V41" s="52" t="s">
        <v>40</v>
      </c>
      <c r="W41" s="14">
        <v>5.5</v>
      </c>
      <c r="Y41" s="185">
        <f t="shared" si="0"/>
        <v>242</v>
      </c>
      <c r="Z41" s="54">
        <f t="shared" si="3"/>
        <v>115.5</v>
      </c>
      <c r="AA41" s="146">
        <v>403.71</v>
      </c>
      <c r="AB41" s="171">
        <f t="shared" si="1"/>
        <v>519.21</v>
      </c>
      <c r="AC41" s="211">
        <f t="shared" si="4"/>
        <v>126</v>
      </c>
    </row>
    <row r="42" spans="1:30" ht="14.25" customHeight="1" x14ac:dyDescent="0.25">
      <c r="A42" s="11"/>
      <c r="B42" s="302" t="s">
        <v>42</v>
      </c>
      <c r="C42" s="303"/>
      <c r="D42" s="303"/>
      <c r="E42" s="18"/>
      <c r="F42" s="309" t="s">
        <v>43</v>
      </c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10"/>
      <c r="V42" s="52" t="s">
        <v>42</v>
      </c>
      <c r="W42" s="14">
        <v>2.1</v>
      </c>
      <c r="Y42" s="185">
        <f t="shared" si="0"/>
        <v>92.4</v>
      </c>
      <c r="Z42" s="54">
        <f t="shared" si="3"/>
        <v>44.1</v>
      </c>
      <c r="AA42" s="146">
        <v>100.31</v>
      </c>
      <c r="AB42" s="171">
        <f t="shared" si="1"/>
        <v>144.41</v>
      </c>
      <c r="AC42" s="211">
        <f t="shared" si="4"/>
        <v>48.400000000000006</v>
      </c>
    </row>
    <row r="43" spans="1:30" ht="14.25" customHeight="1" x14ac:dyDescent="0.25">
      <c r="A43" s="11"/>
      <c r="B43" s="302" t="s">
        <v>44</v>
      </c>
      <c r="C43" s="303"/>
      <c r="D43" s="303"/>
      <c r="E43" s="18"/>
      <c r="F43" s="309" t="s">
        <v>45</v>
      </c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10"/>
      <c r="V43" s="53" t="s">
        <v>44</v>
      </c>
      <c r="W43" s="16">
        <v>0.5</v>
      </c>
      <c r="Y43" s="185">
        <f t="shared" si="0"/>
        <v>22</v>
      </c>
      <c r="Z43" s="54">
        <f t="shared" si="3"/>
        <v>10.5</v>
      </c>
      <c r="AA43" s="149">
        <v>29.4</v>
      </c>
      <c r="AB43" s="171">
        <f t="shared" si="1"/>
        <v>39.9</v>
      </c>
      <c r="AC43" s="211">
        <f t="shared" si="4"/>
        <v>11</v>
      </c>
    </row>
    <row r="44" spans="1:30" ht="14.25" customHeight="1" x14ac:dyDescent="0.25">
      <c r="A44" s="11"/>
      <c r="B44" s="323" t="s">
        <v>46</v>
      </c>
      <c r="C44" s="321"/>
      <c r="D44" s="321"/>
      <c r="E44" s="24"/>
      <c r="F44" s="307" t="s">
        <v>47</v>
      </c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8"/>
      <c r="V44" s="62" t="s">
        <v>46</v>
      </c>
      <c r="W44" s="63">
        <v>0.7</v>
      </c>
      <c r="X44" s="4"/>
      <c r="Y44" s="185">
        <f t="shared" ref="Y44:Y70" si="9">IF(W44="","",IF(AA44="",$Y$8*W44,IF($Y$8*W44&gt;(AA44+Z44),"!!!",$Y$8*W44)))</f>
        <v>30.799999999999997</v>
      </c>
      <c r="Z44" s="54">
        <f t="shared" si="3"/>
        <v>14.7</v>
      </c>
      <c r="AA44" s="213">
        <v>41.16</v>
      </c>
      <c r="AB44" s="171">
        <f t="shared" si="1"/>
        <v>55.86</v>
      </c>
      <c r="AC44" s="211">
        <f t="shared" si="4"/>
        <v>15.799999999999997</v>
      </c>
    </row>
    <row r="45" spans="1:30" ht="14.25" customHeight="1" x14ac:dyDescent="0.25">
      <c r="A45" s="11"/>
      <c r="B45" s="304" t="s">
        <v>197</v>
      </c>
      <c r="C45" s="305"/>
      <c r="D45" s="305"/>
      <c r="E45" s="199"/>
      <c r="F45" s="300" t="s">
        <v>198</v>
      </c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1"/>
      <c r="V45" s="299" t="s">
        <v>197</v>
      </c>
      <c r="W45" s="63">
        <v>0.7</v>
      </c>
      <c r="X45" s="4"/>
      <c r="Y45" s="185">
        <f t="shared" ref="Y45:Y47" si="10">IF(W45="","",IF(AA45="",$Y$8*W45,IF($Y$8*W45&gt;(AA45+Z45),"!!!",$Y$8*W45)))</f>
        <v>30.799999999999997</v>
      </c>
      <c r="Z45" s="54">
        <f t="shared" ref="Z45:Z47" si="11">IF(W45="","",$Z$8*W45)</f>
        <v>14.7</v>
      </c>
      <c r="AA45" s="63">
        <v>41.16</v>
      </c>
      <c r="AB45" s="171">
        <f t="shared" ref="AB45:AB47" si="12">IF(Z45="","",Z45+AA45)</f>
        <v>55.86</v>
      </c>
      <c r="AC45" s="211">
        <f t="shared" ref="AC45:AC47" si="13">IF(Z45="","",Y45-ROUND(Z45,0))</f>
        <v>15.799999999999997</v>
      </c>
    </row>
    <row r="46" spans="1:30" ht="27" customHeight="1" x14ac:dyDescent="0.25">
      <c r="A46" s="11"/>
      <c r="B46" s="304" t="s">
        <v>199</v>
      </c>
      <c r="C46" s="305"/>
      <c r="D46" s="305"/>
      <c r="E46" s="199"/>
      <c r="F46" s="327" t="s">
        <v>200</v>
      </c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8"/>
      <c r="V46" s="299" t="s">
        <v>199</v>
      </c>
      <c r="W46" s="63">
        <v>1</v>
      </c>
      <c r="X46" s="4"/>
      <c r="Y46" s="185">
        <f t="shared" si="10"/>
        <v>44</v>
      </c>
      <c r="Z46" s="54">
        <f t="shared" si="11"/>
        <v>21</v>
      </c>
      <c r="AA46" s="63">
        <v>41.16</v>
      </c>
      <c r="AB46" s="171">
        <f t="shared" si="12"/>
        <v>62.16</v>
      </c>
      <c r="AC46" s="211">
        <f t="shared" si="13"/>
        <v>23</v>
      </c>
    </row>
    <row r="47" spans="1:30" s="4" customFormat="1" ht="14.25" customHeight="1" x14ac:dyDescent="0.25">
      <c r="A47" s="11"/>
      <c r="B47" s="323" t="s">
        <v>201</v>
      </c>
      <c r="C47" s="321"/>
      <c r="D47" s="321"/>
      <c r="E47" s="24"/>
      <c r="F47" s="307" t="s">
        <v>202</v>
      </c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8"/>
      <c r="V47" s="235" t="s">
        <v>201</v>
      </c>
      <c r="W47" s="14">
        <v>1.7</v>
      </c>
      <c r="Y47" s="232">
        <f t="shared" si="10"/>
        <v>74.8</v>
      </c>
      <c r="Z47" s="233">
        <f t="shared" si="11"/>
        <v>35.699999999999996</v>
      </c>
      <c r="AA47" s="146">
        <v>103.04</v>
      </c>
      <c r="AB47" s="144">
        <f t="shared" si="12"/>
        <v>138.74</v>
      </c>
      <c r="AC47" s="234">
        <f t="shared" si="13"/>
        <v>38.799999999999997</v>
      </c>
      <c r="AD47" s="231"/>
    </row>
    <row r="48" spans="1:30" s="4" customFormat="1" ht="14.25" customHeight="1" x14ac:dyDescent="0.25">
      <c r="A48" s="11"/>
      <c r="B48" s="323" t="s">
        <v>203</v>
      </c>
      <c r="C48" s="321"/>
      <c r="D48" s="321"/>
      <c r="E48" s="24"/>
      <c r="F48" s="307" t="s">
        <v>208</v>
      </c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8"/>
      <c r="V48" s="235" t="s">
        <v>203</v>
      </c>
      <c r="W48" s="14">
        <v>2.5</v>
      </c>
      <c r="Y48" s="232">
        <f t="shared" ref="Y48" si="14">IF(W48="","",IF(AA48="",$Y$8*W48,IF($Y$8*W48&gt;(AA48+Z48),"!!!",$Y$8*W48)))</f>
        <v>110</v>
      </c>
      <c r="Z48" s="233">
        <f t="shared" ref="Z48" si="15">IF(W48="","",$Z$8*W48)</f>
        <v>52.5</v>
      </c>
      <c r="AA48" s="146">
        <v>154.63999999999999</v>
      </c>
      <c r="AB48" s="144">
        <f t="shared" ref="AB48" si="16">IF(Z48="","",Z48+AA48)</f>
        <v>207.14</v>
      </c>
      <c r="AC48" s="234">
        <f t="shared" ref="AC48" si="17">IF(Z48="","",Y48-ROUND(Z48,0))</f>
        <v>57</v>
      </c>
      <c r="AD48" s="231"/>
    </row>
    <row r="49" spans="1:29" s="90" customFormat="1" ht="12.75" customHeight="1" thickBot="1" x14ac:dyDescent="0.3">
      <c r="A49" s="88"/>
      <c r="B49" s="88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8"/>
      <c r="P49" s="89"/>
      <c r="Q49" s="89"/>
      <c r="R49" s="89"/>
      <c r="S49" s="89"/>
      <c r="T49" s="88"/>
      <c r="U49" s="89"/>
      <c r="V49" s="105"/>
      <c r="W49" s="106"/>
      <c r="Y49" s="188" t="str">
        <f t="shared" si="9"/>
        <v/>
      </c>
      <c r="Z49" s="91" t="str">
        <f t="shared" ref="Z49:Z70" si="18">IF(W49="","",$Z$8*W49)</f>
        <v/>
      </c>
      <c r="AA49" s="150"/>
      <c r="AB49" s="145" t="str">
        <f t="shared" si="1"/>
        <v/>
      </c>
      <c r="AC49" s="211" t="str">
        <f t="shared" si="4"/>
        <v/>
      </c>
    </row>
    <row r="50" spans="1:29" s="83" customFormat="1" ht="14.25" customHeight="1" x14ac:dyDescent="0.25">
      <c r="A50" s="122"/>
      <c r="B50" s="123"/>
      <c r="C50" s="311" t="s">
        <v>48</v>
      </c>
      <c r="D50" s="311"/>
      <c r="E50" s="311"/>
      <c r="F50" s="311"/>
      <c r="G50" s="311"/>
      <c r="H50" s="125"/>
      <c r="I50" s="125"/>
      <c r="J50" s="125"/>
      <c r="K50" s="125"/>
      <c r="L50" s="125"/>
      <c r="M50" s="125"/>
      <c r="N50" s="125"/>
      <c r="O50" s="126"/>
      <c r="P50" s="125"/>
      <c r="Q50" s="125"/>
      <c r="R50" s="125"/>
      <c r="S50" s="125"/>
      <c r="T50" s="126"/>
      <c r="U50" s="127"/>
      <c r="V50" s="81"/>
      <c r="W50" s="82"/>
      <c r="Y50" s="183" t="str">
        <f t="shared" si="9"/>
        <v/>
      </c>
      <c r="Z50" s="84" t="str">
        <f t="shared" si="18"/>
        <v/>
      </c>
      <c r="AA50" s="142"/>
      <c r="AB50" s="169" t="str">
        <f t="shared" si="1"/>
        <v/>
      </c>
      <c r="AC50" s="211" t="str">
        <f t="shared" si="4"/>
        <v/>
      </c>
    </row>
    <row r="51" spans="1:29" ht="14.25" customHeight="1" x14ac:dyDescent="0.25">
      <c r="A51" s="11"/>
      <c r="B51" s="304" t="s">
        <v>49</v>
      </c>
      <c r="C51" s="305"/>
      <c r="D51" s="305"/>
      <c r="E51" s="199"/>
      <c r="F51" s="300" t="s">
        <v>50</v>
      </c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1"/>
      <c r="V51" s="197" t="s">
        <v>49</v>
      </c>
      <c r="W51" s="23">
        <v>1</v>
      </c>
      <c r="Y51" s="184">
        <f t="shared" si="9"/>
        <v>44</v>
      </c>
      <c r="Z51" s="58">
        <f t="shared" si="18"/>
        <v>21</v>
      </c>
      <c r="AA51" s="143">
        <v>74.37</v>
      </c>
      <c r="AB51" s="170">
        <f t="shared" si="1"/>
        <v>95.37</v>
      </c>
      <c r="AC51" s="211">
        <f t="shared" si="4"/>
        <v>23</v>
      </c>
    </row>
    <row r="52" spans="1:29" ht="14.25" customHeight="1" x14ac:dyDescent="0.25">
      <c r="A52" s="11"/>
      <c r="B52" s="304" t="s">
        <v>51</v>
      </c>
      <c r="C52" s="305"/>
      <c r="D52" s="305"/>
      <c r="E52" s="199"/>
      <c r="F52" s="300" t="s">
        <v>52</v>
      </c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1"/>
      <c r="V52" s="196" t="s">
        <v>51</v>
      </c>
      <c r="W52" s="14">
        <v>1.2</v>
      </c>
      <c r="Y52" s="185">
        <f t="shared" si="9"/>
        <v>52.8</v>
      </c>
      <c r="Z52" s="54">
        <f t="shared" si="18"/>
        <v>25.2</v>
      </c>
      <c r="AA52" s="146">
        <v>83.31</v>
      </c>
      <c r="AB52" s="171">
        <f t="shared" si="1"/>
        <v>108.51</v>
      </c>
      <c r="AC52" s="211">
        <f t="shared" si="4"/>
        <v>27.799999999999997</v>
      </c>
    </row>
    <row r="53" spans="1:29" ht="14.25" customHeight="1" x14ac:dyDescent="0.25">
      <c r="A53" s="11"/>
      <c r="B53" s="304" t="s">
        <v>53</v>
      </c>
      <c r="C53" s="305"/>
      <c r="D53" s="305"/>
      <c r="E53" s="199"/>
      <c r="F53" s="300" t="s">
        <v>54</v>
      </c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1"/>
      <c r="V53" s="196" t="s">
        <v>53</v>
      </c>
      <c r="W53" s="14">
        <v>1.6</v>
      </c>
      <c r="Y53" s="185">
        <f t="shared" si="9"/>
        <v>70.400000000000006</v>
      </c>
      <c r="Z53" s="54">
        <f t="shared" si="18"/>
        <v>33.6</v>
      </c>
      <c r="AA53" s="146">
        <v>113.33</v>
      </c>
      <c r="AB53" s="171">
        <f t="shared" si="1"/>
        <v>146.93</v>
      </c>
      <c r="AC53" s="211">
        <f t="shared" si="4"/>
        <v>36.400000000000006</v>
      </c>
    </row>
    <row r="54" spans="1:29" ht="14.25" customHeight="1" x14ac:dyDescent="0.25">
      <c r="A54" s="11"/>
      <c r="B54" s="304" t="s">
        <v>55</v>
      </c>
      <c r="C54" s="305"/>
      <c r="D54" s="305"/>
      <c r="E54" s="199"/>
      <c r="F54" s="300" t="s">
        <v>56</v>
      </c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1"/>
      <c r="V54" s="196" t="s">
        <v>55</v>
      </c>
      <c r="W54" s="14">
        <v>2.4</v>
      </c>
      <c r="Y54" s="185">
        <f t="shared" si="9"/>
        <v>105.6</v>
      </c>
      <c r="Z54" s="54">
        <f t="shared" si="18"/>
        <v>50.4</v>
      </c>
      <c r="AA54" s="146">
        <v>153.6</v>
      </c>
      <c r="AB54" s="171">
        <f t="shared" si="1"/>
        <v>204</v>
      </c>
      <c r="AC54" s="211">
        <f t="shared" si="4"/>
        <v>55.599999999999994</v>
      </c>
    </row>
    <row r="55" spans="1:29" ht="14.25" customHeight="1" x14ac:dyDescent="0.25">
      <c r="A55" s="11"/>
      <c r="B55" s="304" t="s">
        <v>57</v>
      </c>
      <c r="C55" s="305"/>
      <c r="D55" s="305"/>
      <c r="E55" s="199"/>
      <c r="F55" s="300" t="s">
        <v>58</v>
      </c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1"/>
      <c r="V55" s="196" t="s">
        <v>57</v>
      </c>
      <c r="W55" s="14">
        <v>3.3</v>
      </c>
      <c r="Y55" s="185">
        <f t="shared" si="9"/>
        <v>145.19999999999999</v>
      </c>
      <c r="Z55" s="54">
        <f t="shared" si="18"/>
        <v>69.3</v>
      </c>
      <c r="AA55" s="146">
        <v>197.54</v>
      </c>
      <c r="AB55" s="171">
        <f t="shared" si="1"/>
        <v>266.83999999999997</v>
      </c>
      <c r="AC55" s="211">
        <f t="shared" si="4"/>
        <v>76.199999999999989</v>
      </c>
    </row>
    <row r="56" spans="1:29" ht="14.25" customHeight="1" x14ac:dyDescent="0.25">
      <c r="A56" s="11"/>
      <c r="B56" s="304" t="s">
        <v>59</v>
      </c>
      <c r="C56" s="305"/>
      <c r="D56" s="305"/>
      <c r="E56" s="199"/>
      <c r="F56" s="300" t="s">
        <v>60</v>
      </c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1"/>
      <c r="V56" s="196" t="s">
        <v>59</v>
      </c>
      <c r="W56" s="14">
        <v>1.2</v>
      </c>
      <c r="Y56" s="185">
        <f t="shared" si="9"/>
        <v>52.8</v>
      </c>
      <c r="Z56" s="54">
        <f t="shared" si="18"/>
        <v>25.2</v>
      </c>
      <c r="AA56" s="146">
        <v>74.69</v>
      </c>
      <c r="AB56" s="171">
        <f t="shared" si="1"/>
        <v>99.89</v>
      </c>
      <c r="AC56" s="211">
        <f t="shared" si="4"/>
        <v>27.799999999999997</v>
      </c>
    </row>
    <row r="57" spans="1:29" ht="14.25" customHeight="1" x14ac:dyDescent="0.25">
      <c r="A57" s="11"/>
      <c r="B57" s="304" t="s">
        <v>61</v>
      </c>
      <c r="C57" s="305"/>
      <c r="D57" s="305"/>
      <c r="E57" s="199"/>
      <c r="F57" s="300" t="s">
        <v>62</v>
      </c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1"/>
      <c r="V57" s="196" t="s">
        <v>61</v>
      </c>
      <c r="W57" s="14">
        <v>1.7</v>
      </c>
      <c r="Y57" s="185">
        <f t="shared" si="9"/>
        <v>74.8</v>
      </c>
      <c r="Z57" s="54">
        <f t="shared" si="18"/>
        <v>35.699999999999996</v>
      </c>
      <c r="AA57" s="146">
        <v>104.56</v>
      </c>
      <c r="AB57" s="171">
        <f t="shared" si="1"/>
        <v>140.26</v>
      </c>
      <c r="AC57" s="211">
        <f t="shared" si="4"/>
        <v>38.799999999999997</v>
      </c>
    </row>
    <row r="58" spans="1:29" ht="14.25" customHeight="1" x14ac:dyDescent="0.25">
      <c r="A58" s="11"/>
      <c r="B58" s="304" t="s">
        <v>63</v>
      </c>
      <c r="C58" s="305"/>
      <c r="D58" s="305"/>
      <c r="E58" s="199"/>
      <c r="F58" s="300" t="s">
        <v>64</v>
      </c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1"/>
      <c r="V58" s="196" t="s">
        <v>63</v>
      </c>
      <c r="W58" s="14">
        <v>2.5</v>
      </c>
      <c r="Y58" s="185">
        <f t="shared" si="9"/>
        <v>110</v>
      </c>
      <c r="Z58" s="54">
        <f t="shared" si="18"/>
        <v>52.5</v>
      </c>
      <c r="AA58" s="146">
        <v>154.63999999999999</v>
      </c>
      <c r="AB58" s="171">
        <f t="shared" si="1"/>
        <v>207.14</v>
      </c>
      <c r="AC58" s="211">
        <f t="shared" si="4"/>
        <v>57</v>
      </c>
    </row>
    <row r="59" spans="1:29" ht="14.25" customHeight="1" x14ac:dyDescent="0.25">
      <c r="A59" s="11"/>
      <c r="B59" s="304" t="s">
        <v>65</v>
      </c>
      <c r="C59" s="305"/>
      <c r="D59" s="305"/>
      <c r="E59" s="199"/>
      <c r="F59" s="300" t="s">
        <v>66</v>
      </c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1"/>
      <c r="V59" s="196" t="s">
        <v>65</v>
      </c>
      <c r="W59" s="14">
        <v>1.1000000000000001</v>
      </c>
      <c r="Y59" s="185">
        <f t="shared" si="9"/>
        <v>48.400000000000006</v>
      </c>
      <c r="Z59" s="54">
        <f t="shared" si="18"/>
        <v>23.1</v>
      </c>
      <c r="AA59" s="146">
        <v>60.48</v>
      </c>
      <c r="AB59" s="171">
        <f t="shared" si="1"/>
        <v>83.58</v>
      </c>
      <c r="AC59" s="211">
        <f t="shared" si="4"/>
        <v>25.400000000000006</v>
      </c>
    </row>
    <row r="60" spans="1:29" ht="14.25" customHeight="1" x14ac:dyDescent="0.25">
      <c r="A60" s="11"/>
      <c r="B60" s="304" t="s">
        <v>192</v>
      </c>
      <c r="C60" s="305"/>
      <c r="D60" s="305"/>
      <c r="E60" s="199"/>
      <c r="F60" s="300" t="s">
        <v>67</v>
      </c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1"/>
      <c r="V60" s="196" t="s">
        <v>192</v>
      </c>
      <c r="W60" s="14">
        <v>1.1000000000000001</v>
      </c>
      <c r="Y60" s="185">
        <f t="shared" si="9"/>
        <v>48.400000000000006</v>
      </c>
      <c r="Z60" s="54">
        <f t="shared" si="18"/>
        <v>23.1</v>
      </c>
      <c r="AA60" s="146">
        <v>51.58</v>
      </c>
      <c r="AB60" s="171">
        <f t="shared" si="1"/>
        <v>74.680000000000007</v>
      </c>
      <c r="AC60" s="211">
        <f t="shared" si="4"/>
        <v>25.400000000000006</v>
      </c>
    </row>
    <row r="61" spans="1:29" ht="14.25" customHeight="1" x14ac:dyDescent="0.25">
      <c r="A61" s="11"/>
      <c r="B61" s="323" t="s">
        <v>68</v>
      </c>
      <c r="C61" s="321"/>
      <c r="D61" s="321"/>
      <c r="E61" s="24"/>
      <c r="F61" s="307" t="s">
        <v>69</v>
      </c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8"/>
      <c r="V61" s="198" t="s">
        <v>68</v>
      </c>
      <c r="W61" s="14">
        <v>2.5</v>
      </c>
      <c r="Y61" s="185">
        <f t="shared" si="9"/>
        <v>110</v>
      </c>
      <c r="Z61" s="54">
        <f t="shared" si="18"/>
        <v>52.5</v>
      </c>
      <c r="AA61" s="146">
        <v>157.85</v>
      </c>
      <c r="AB61" s="171">
        <f t="shared" si="1"/>
        <v>210.35</v>
      </c>
      <c r="AC61" s="211">
        <f t="shared" si="4"/>
        <v>57</v>
      </c>
    </row>
    <row r="62" spans="1:29" ht="14.25" customHeight="1" x14ac:dyDescent="0.25">
      <c r="A62" s="11"/>
      <c r="B62" s="22"/>
      <c r="C62" s="321" t="s">
        <v>144</v>
      </c>
      <c r="D62" s="321"/>
      <c r="E62" s="24"/>
      <c r="F62" s="307" t="s">
        <v>154</v>
      </c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8"/>
      <c r="V62" s="198" t="s">
        <v>144</v>
      </c>
      <c r="W62" s="14">
        <v>3.5</v>
      </c>
      <c r="X62" s="4"/>
      <c r="Y62" s="185">
        <f t="shared" si="9"/>
        <v>154</v>
      </c>
      <c r="Z62" s="54">
        <f t="shared" si="18"/>
        <v>73.5</v>
      </c>
      <c r="AA62" s="146">
        <v>193.97</v>
      </c>
      <c r="AB62" s="171">
        <f t="shared" si="1"/>
        <v>267.47000000000003</v>
      </c>
      <c r="AC62" s="211">
        <f t="shared" si="4"/>
        <v>80</v>
      </c>
    </row>
    <row r="63" spans="1:29" ht="14.25" customHeight="1" x14ac:dyDescent="0.25">
      <c r="A63" s="11"/>
      <c r="B63" s="304" t="s">
        <v>70</v>
      </c>
      <c r="C63" s="305"/>
      <c r="D63" s="305"/>
      <c r="E63" s="199"/>
      <c r="F63" s="300" t="s">
        <v>71</v>
      </c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1"/>
      <c r="V63" s="177" t="s">
        <v>70</v>
      </c>
      <c r="W63" s="16">
        <v>2.5</v>
      </c>
      <c r="Y63" s="185">
        <f t="shared" si="9"/>
        <v>110</v>
      </c>
      <c r="Z63" s="54">
        <f t="shared" si="18"/>
        <v>52.5</v>
      </c>
      <c r="AA63" s="151">
        <v>82.13</v>
      </c>
      <c r="AB63" s="171">
        <f t="shared" si="1"/>
        <v>134.63</v>
      </c>
      <c r="AC63" s="211">
        <f t="shared" si="4"/>
        <v>57</v>
      </c>
    </row>
    <row r="64" spans="1:29" s="112" customFormat="1" ht="13.5" customHeight="1" thickBot="1" x14ac:dyDescent="0.3">
      <c r="A64" s="108"/>
      <c r="B64" s="108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8"/>
      <c r="P64" s="109"/>
      <c r="Q64" s="109"/>
      <c r="R64" s="109"/>
      <c r="S64" s="109"/>
      <c r="T64" s="108"/>
      <c r="U64" s="109"/>
      <c r="V64" s="110"/>
      <c r="W64" s="111"/>
      <c r="Y64" s="187" t="str">
        <f t="shared" si="9"/>
        <v/>
      </c>
      <c r="Z64" s="113" t="str">
        <f t="shared" si="18"/>
        <v/>
      </c>
      <c r="AA64" s="148"/>
      <c r="AB64" s="114" t="str">
        <f t="shared" si="1"/>
        <v/>
      </c>
      <c r="AC64" s="211" t="str">
        <f t="shared" si="4"/>
        <v/>
      </c>
    </row>
    <row r="65" spans="1:30" s="83" customFormat="1" ht="13.5" customHeight="1" x14ac:dyDescent="0.25">
      <c r="A65" s="122"/>
      <c r="B65" s="123"/>
      <c r="C65" s="311" t="s">
        <v>72</v>
      </c>
      <c r="D65" s="311"/>
      <c r="E65" s="311"/>
      <c r="F65" s="311"/>
      <c r="G65" s="311"/>
      <c r="H65" s="311"/>
      <c r="I65" s="311"/>
      <c r="J65" s="311"/>
      <c r="K65" s="125"/>
      <c r="L65" s="125"/>
      <c r="M65" s="125"/>
      <c r="N65" s="125"/>
      <c r="O65" s="126"/>
      <c r="P65" s="125"/>
      <c r="Q65" s="125"/>
      <c r="R65" s="125"/>
      <c r="S65" s="125"/>
      <c r="T65" s="126"/>
      <c r="U65" s="127"/>
      <c r="V65" s="81"/>
      <c r="W65" s="82"/>
      <c r="Y65" s="183" t="str">
        <f t="shared" si="9"/>
        <v/>
      </c>
      <c r="Z65" s="84" t="str">
        <f t="shared" si="18"/>
        <v/>
      </c>
      <c r="AA65" s="142"/>
      <c r="AB65" s="169" t="str">
        <f t="shared" si="1"/>
        <v/>
      </c>
      <c r="AC65" s="211" t="str">
        <f t="shared" si="4"/>
        <v/>
      </c>
    </row>
    <row r="66" spans="1:30" ht="14.25" customHeight="1" x14ac:dyDescent="0.25">
      <c r="A66" s="11"/>
      <c r="B66" s="302" t="s">
        <v>73</v>
      </c>
      <c r="C66" s="303"/>
      <c r="D66" s="303"/>
      <c r="E66" s="18"/>
      <c r="F66" s="309" t="s">
        <v>74</v>
      </c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10"/>
      <c r="V66" s="51" t="s">
        <v>73</v>
      </c>
      <c r="W66" s="23">
        <v>0.5</v>
      </c>
      <c r="Y66" s="184">
        <f t="shared" si="9"/>
        <v>22</v>
      </c>
      <c r="Z66" s="58">
        <f t="shared" si="18"/>
        <v>10.5</v>
      </c>
      <c r="AA66" s="143">
        <v>39.99</v>
      </c>
      <c r="AB66" s="170">
        <f t="shared" si="1"/>
        <v>50.49</v>
      </c>
      <c r="AC66" s="211">
        <f t="shared" si="4"/>
        <v>11</v>
      </c>
    </row>
    <row r="67" spans="1:30" ht="14.25" customHeight="1" x14ac:dyDescent="0.25">
      <c r="A67" s="11"/>
      <c r="B67" s="302" t="s">
        <v>75</v>
      </c>
      <c r="C67" s="303"/>
      <c r="D67" s="303"/>
      <c r="E67" s="18"/>
      <c r="F67" s="309" t="s">
        <v>76</v>
      </c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10"/>
      <c r="V67" s="53" t="s">
        <v>75</v>
      </c>
      <c r="W67" s="16">
        <v>1.2</v>
      </c>
      <c r="Y67" s="185">
        <f t="shared" si="9"/>
        <v>52.8</v>
      </c>
      <c r="Z67" s="54">
        <f t="shared" si="18"/>
        <v>25.2</v>
      </c>
      <c r="AA67" s="146">
        <v>58.54</v>
      </c>
      <c r="AB67" s="171">
        <f t="shared" si="1"/>
        <v>83.74</v>
      </c>
      <c r="AC67" s="211">
        <f t="shared" si="4"/>
        <v>27.799999999999997</v>
      </c>
    </row>
    <row r="68" spans="1:30" ht="14.25" customHeight="1" x14ac:dyDescent="0.25">
      <c r="A68" s="11"/>
      <c r="B68" s="323" t="s">
        <v>77</v>
      </c>
      <c r="C68" s="321"/>
      <c r="D68" s="321"/>
      <c r="E68" s="18"/>
      <c r="F68" s="309" t="s">
        <v>78</v>
      </c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10"/>
      <c r="V68" s="53" t="s">
        <v>77</v>
      </c>
      <c r="W68" s="16">
        <v>3.5</v>
      </c>
      <c r="Y68" s="185">
        <f t="shared" si="9"/>
        <v>154</v>
      </c>
      <c r="Z68" s="54">
        <f t="shared" si="18"/>
        <v>73.5</v>
      </c>
      <c r="AA68" s="144">
        <v>234.45</v>
      </c>
      <c r="AB68" s="171">
        <f t="shared" si="1"/>
        <v>307.95</v>
      </c>
      <c r="AC68" s="211">
        <f t="shared" si="4"/>
        <v>80</v>
      </c>
    </row>
    <row r="69" spans="1:30" s="119" customFormat="1" ht="12.75" customHeight="1" x14ac:dyDescent="0.25">
      <c r="A69" s="115"/>
      <c r="B69" s="115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5"/>
      <c r="P69" s="116"/>
      <c r="Q69" s="116"/>
      <c r="R69" s="116"/>
      <c r="S69" s="116"/>
      <c r="T69" s="115"/>
      <c r="U69" s="116"/>
      <c r="V69" s="117"/>
      <c r="W69" s="118"/>
      <c r="Y69" s="189" t="str">
        <f t="shared" si="9"/>
        <v/>
      </c>
      <c r="Z69" s="120" t="str">
        <f t="shared" si="18"/>
        <v/>
      </c>
      <c r="AA69" s="152"/>
      <c r="AB69" s="173" t="str">
        <f t="shared" si="1"/>
        <v/>
      </c>
      <c r="AC69" s="211" t="str">
        <f t="shared" si="4"/>
        <v/>
      </c>
    </row>
    <row r="70" spans="1:30" s="57" customFormat="1" ht="13.5" customHeight="1" x14ac:dyDescent="0.25">
      <c r="A70" s="56"/>
      <c r="B70" s="130"/>
      <c r="C70" s="322" t="s">
        <v>79</v>
      </c>
      <c r="D70" s="322"/>
      <c r="E70" s="322"/>
      <c r="F70" s="322"/>
      <c r="G70" s="322"/>
      <c r="H70" s="322"/>
      <c r="I70" s="322"/>
      <c r="J70" s="322"/>
      <c r="K70" s="322"/>
      <c r="L70" s="19"/>
      <c r="M70" s="19"/>
      <c r="N70" s="19"/>
      <c r="O70" s="21"/>
      <c r="P70" s="19"/>
      <c r="Q70" s="19"/>
      <c r="R70" s="19"/>
      <c r="S70" s="19"/>
      <c r="T70" s="21"/>
      <c r="U70" s="20"/>
      <c r="V70" s="49"/>
      <c r="W70" s="15"/>
      <c r="Y70" s="190" t="str">
        <f t="shared" si="9"/>
        <v/>
      </c>
      <c r="Z70" s="65" t="str">
        <f t="shared" si="18"/>
        <v/>
      </c>
      <c r="AA70" s="146"/>
      <c r="AB70" s="174" t="str">
        <f t="shared" si="1"/>
        <v/>
      </c>
      <c r="AC70" s="211" t="str">
        <f t="shared" si="4"/>
        <v/>
      </c>
    </row>
    <row r="71" spans="1:30" s="225" customFormat="1" ht="14.25" customHeight="1" x14ac:dyDescent="0.25">
      <c r="A71" s="222"/>
      <c r="B71" s="336" t="s">
        <v>187</v>
      </c>
      <c r="C71" s="324"/>
      <c r="D71" s="324"/>
      <c r="E71" s="18"/>
      <c r="F71" s="312" t="s">
        <v>80</v>
      </c>
      <c r="G71" s="312"/>
      <c r="H71" s="312"/>
      <c r="I71" s="312"/>
      <c r="J71" s="312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313"/>
      <c r="V71" s="285" t="s">
        <v>187</v>
      </c>
      <c r="W71" s="286">
        <v>1.2</v>
      </c>
      <c r="X71" s="5"/>
      <c r="Y71" s="184">
        <f t="shared" ref="Y71" si="19">IF(W71="","",IF(AA71="",$Y$8*W71,IF($Y$8*W71&gt;(AA71+Z71),"!!!",$Y$8*W71)))</f>
        <v>52.8</v>
      </c>
      <c r="Z71" s="58">
        <f t="shared" ref="Z71" si="20">IF(W71="","",$Z$8*W71)</f>
        <v>25.2</v>
      </c>
      <c r="AA71" s="293">
        <v>41.39</v>
      </c>
      <c r="AB71" s="170">
        <f t="shared" ref="AB71" si="21">IF(Z71="","",Z71+AA71)</f>
        <v>66.59</v>
      </c>
      <c r="AC71" s="223">
        <f t="shared" ref="AC71" si="22">IF(Z71="","",Y71-ROUND(Z71,0))</f>
        <v>27.799999999999997</v>
      </c>
      <c r="AD71" s="224"/>
    </row>
    <row r="72" spans="1:30" s="225" customFormat="1" ht="14.25" customHeight="1" x14ac:dyDescent="0.25">
      <c r="A72" s="222"/>
      <c r="B72" s="341" t="s">
        <v>186</v>
      </c>
      <c r="C72" s="342"/>
      <c r="D72" s="342"/>
      <c r="E72" s="18"/>
      <c r="F72" s="312" t="s">
        <v>81</v>
      </c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3"/>
      <c r="V72" s="287" t="s">
        <v>186</v>
      </c>
      <c r="W72" s="288">
        <v>1.3</v>
      </c>
      <c r="X72" s="5"/>
      <c r="Y72" s="185">
        <f t="shared" ref="Y72" si="23">IF(W72="","",IF(AA72="",$Y$8*W72,IF($Y$8*W72&gt;(AA72+Z72),"!!!",$Y$8*W72)))</f>
        <v>57.2</v>
      </c>
      <c r="Z72" s="54">
        <f t="shared" ref="Z72" si="24">IF(W72="","",$Z$8*W72)</f>
        <v>27.3</v>
      </c>
      <c r="AA72" s="294">
        <v>33.119999999999997</v>
      </c>
      <c r="AB72" s="171">
        <f t="shared" ref="AB72" si="25">IF(Z72="","",Z72+AA72)</f>
        <v>60.42</v>
      </c>
      <c r="AC72" s="223">
        <f t="shared" ref="AC72" si="26">IF(Z72="","",Y72-ROUND(Z72,0))</f>
        <v>30.200000000000003</v>
      </c>
      <c r="AD72" s="224"/>
    </row>
    <row r="73" spans="1:30" s="225" customFormat="1" ht="14.25" customHeight="1" x14ac:dyDescent="0.25">
      <c r="A73" s="222"/>
      <c r="B73" s="341" t="s">
        <v>185</v>
      </c>
      <c r="C73" s="342"/>
      <c r="D73" s="342"/>
      <c r="E73" s="18"/>
      <c r="F73" s="312" t="s">
        <v>82</v>
      </c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3"/>
      <c r="V73" s="289" t="s">
        <v>185</v>
      </c>
      <c r="W73" s="288">
        <v>0.6</v>
      </c>
      <c r="X73" s="5"/>
      <c r="Y73" s="185">
        <f t="shared" ref="Y73" si="27">IF(W73="","",IF(AA73="",$Y$8*W73,IF($Y$8*W73&gt;(AA73+Z73),"!!!",$Y$8*W73)))</f>
        <v>26.4</v>
      </c>
      <c r="Z73" s="54">
        <f t="shared" ref="Z73" si="28">IF(W73="","",$Z$8*W73)</f>
        <v>12.6</v>
      </c>
      <c r="AA73" s="294">
        <v>30.72</v>
      </c>
      <c r="AB73" s="171">
        <f t="shared" ref="AB73" si="29">IF(Z73="","",Z73+AA73)</f>
        <v>43.32</v>
      </c>
      <c r="AC73" s="223">
        <f t="shared" ref="AC73" si="30">IF(Z73="","",Y73-ROUND(Z73,0))</f>
        <v>13.399999999999999</v>
      </c>
      <c r="AD73" s="224"/>
    </row>
    <row r="74" spans="1:30" s="225" customFormat="1" ht="14.25" customHeight="1" x14ac:dyDescent="0.25">
      <c r="A74" s="222"/>
      <c r="B74" s="336" t="s">
        <v>184</v>
      </c>
      <c r="C74" s="324"/>
      <c r="D74" s="324"/>
      <c r="E74" s="18"/>
      <c r="F74" s="312" t="s">
        <v>83</v>
      </c>
      <c r="G74" s="312"/>
      <c r="H74" s="312"/>
      <c r="I74" s="312"/>
      <c r="J74" s="312"/>
      <c r="K74" s="312"/>
      <c r="L74" s="312"/>
      <c r="M74" s="312"/>
      <c r="N74" s="312"/>
      <c r="O74" s="312"/>
      <c r="P74" s="312"/>
      <c r="Q74" s="312"/>
      <c r="R74" s="312"/>
      <c r="S74" s="312"/>
      <c r="T74" s="312"/>
      <c r="U74" s="313"/>
      <c r="V74" s="289" t="s">
        <v>184</v>
      </c>
      <c r="W74" s="288">
        <v>3.5</v>
      </c>
      <c r="X74" s="5"/>
      <c r="Y74" s="185">
        <f t="shared" ref="Y74" si="31">IF(W74="","",IF(AA74="",$Y$8*W74,IF($Y$8*W74&gt;(AA74+Z74),"!!!",$Y$8*W74)))</f>
        <v>154</v>
      </c>
      <c r="Z74" s="54">
        <f t="shared" ref="Z74" si="32">IF(W74="","",$Z$8*W74)</f>
        <v>73.5</v>
      </c>
      <c r="AA74" s="294">
        <v>147.97</v>
      </c>
      <c r="AB74" s="171">
        <f t="shared" ref="AB74" si="33">IF(Z74="","",Z74+AA74)</f>
        <v>221.47</v>
      </c>
      <c r="AC74" s="223">
        <f t="shared" ref="AC74" si="34">IF(Z74="","",Y74-ROUND(Z74,0))</f>
        <v>80</v>
      </c>
      <c r="AD74" s="224"/>
    </row>
    <row r="75" spans="1:30" s="225" customFormat="1" ht="14.25" customHeight="1" x14ac:dyDescent="0.25">
      <c r="A75" s="222"/>
      <c r="B75" s="336" t="s">
        <v>183</v>
      </c>
      <c r="C75" s="324"/>
      <c r="D75" s="324"/>
      <c r="E75" s="18"/>
      <c r="F75" s="312" t="s">
        <v>84</v>
      </c>
      <c r="G75" s="312"/>
      <c r="H75" s="312"/>
      <c r="I75" s="312"/>
      <c r="J75" s="312"/>
      <c r="K75" s="312"/>
      <c r="L75" s="312"/>
      <c r="M75" s="312"/>
      <c r="N75" s="312"/>
      <c r="O75" s="312"/>
      <c r="P75" s="312"/>
      <c r="Q75" s="312"/>
      <c r="R75" s="312"/>
      <c r="S75" s="312"/>
      <c r="T75" s="312"/>
      <c r="U75" s="313"/>
      <c r="V75" s="289" t="s">
        <v>183</v>
      </c>
      <c r="W75" s="288">
        <v>6</v>
      </c>
      <c r="X75" s="5"/>
      <c r="Y75" s="185">
        <f t="shared" ref="Y75" si="35">IF(W75="","",IF(AA75="",$Y$8*W75,IF($Y$8*W75&gt;(AA75+Z75),"!!!",$Y$8*W75)))</f>
        <v>264</v>
      </c>
      <c r="Z75" s="54">
        <f t="shared" ref="Z75" si="36">IF(W75="","",$Z$8*W75)</f>
        <v>126</v>
      </c>
      <c r="AA75" s="294">
        <v>225.05</v>
      </c>
      <c r="AB75" s="171">
        <f t="shared" ref="AB75" si="37">IF(Z75="","",Z75+AA75)</f>
        <v>351.05</v>
      </c>
      <c r="AC75" s="223">
        <f t="shared" ref="AC75" si="38">IF(Z75="","",Y75-ROUND(Z75,0))</f>
        <v>138</v>
      </c>
      <c r="AD75" s="224"/>
    </row>
    <row r="76" spans="1:30" s="225" customFormat="1" ht="14.25" customHeight="1" x14ac:dyDescent="0.25">
      <c r="A76" s="222"/>
      <c r="B76" s="336" t="s">
        <v>182</v>
      </c>
      <c r="C76" s="324"/>
      <c r="D76" s="324"/>
      <c r="E76" s="18"/>
      <c r="F76" s="312" t="s">
        <v>85</v>
      </c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3"/>
      <c r="V76" s="289" t="s">
        <v>182</v>
      </c>
      <c r="W76" s="288">
        <v>6</v>
      </c>
      <c r="X76" s="5"/>
      <c r="Y76" s="185">
        <f t="shared" ref="Y76" si="39">IF(W76="","",IF(AA76="",$Y$8*W76,IF($Y$8*W76&gt;(AA76+Z76),"!!!",$Y$8*W76)))</f>
        <v>264</v>
      </c>
      <c r="Z76" s="54">
        <f t="shared" ref="Z76" si="40">IF(W76="","",$Z$8*W76)</f>
        <v>126</v>
      </c>
      <c r="AA76" s="294">
        <v>208.16</v>
      </c>
      <c r="AB76" s="171">
        <f t="shared" ref="AB76" si="41">IF(Z76="","",Z76+AA76)</f>
        <v>334.15999999999997</v>
      </c>
      <c r="AC76" s="223">
        <f t="shared" ref="AC76" si="42">IF(Z76="","",Y76-ROUND(Z76,0))</f>
        <v>138</v>
      </c>
      <c r="AD76" s="224"/>
    </row>
    <row r="77" spans="1:30" s="225" customFormat="1" ht="14.25" customHeight="1" x14ac:dyDescent="0.25">
      <c r="A77" s="222"/>
      <c r="B77" s="336" t="s">
        <v>181</v>
      </c>
      <c r="C77" s="324"/>
      <c r="D77" s="324"/>
      <c r="E77" s="18"/>
      <c r="F77" s="312" t="s">
        <v>86</v>
      </c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2"/>
      <c r="S77" s="312"/>
      <c r="T77" s="312"/>
      <c r="U77" s="313"/>
      <c r="V77" s="289" t="s">
        <v>181</v>
      </c>
      <c r="W77" s="288">
        <v>5</v>
      </c>
      <c r="X77" s="5"/>
      <c r="Y77" s="185">
        <f t="shared" ref="Y77" si="43">IF(W77="","",IF(AA77="",$Y$8*W77,IF($Y$8*W77&gt;(AA77+Z77),"!!!",$Y$8*W77)))</f>
        <v>220</v>
      </c>
      <c r="Z77" s="54">
        <f t="shared" ref="Z77" si="44">IF(W77="","",$Z$8*W77)</f>
        <v>105</v>
      </c>
      <c r="AA77" s="295">
        <v>249.23</v>
      </c>
      <c r="AB77" s="171">
        <f t="shared" ref="AB77" si="45">IF(Z77="","",Z77+AA77)</f>
        <v>354.23</v>
      </c>
      <c r="AC77" s="223">
        <f t="shared" ref="AC77" si="46">IF(Z77="","",Y77-ROUND(Z77,0))</f>
        <v>115</v>
      </c>
      <c r="AD77" s="224"/>
    </row>
    <row r="78" spans="1:30" s="225" customFormat="1" ht="14.25" customHeight="1" x14ac:dyDescent="0.25">
      <c r="A78" s="222"/>
      <c r="B78" s="336" t="s">
        <v>180</v>
      </c>
      <c r="C78" s="324"/>
      <c r="D78" s="324"/>
      <c r="E78" s="18"/>
      <c r="F78" s="312" t="s">
        <v>87</v>
      </c>
      <c r="G78" s="312"/>
      <c r="H78" s="312"/>
      <c r="I78" s="312"/>
      <c r="J78" s="312"/>
      <c r="K78" s="312"/>
      <c r="L78" s="312"/>
      <c r="M78" s="312"/>
      <c r="N78" s="312"/>
      <c r="O78" s="312"/>
      <c r="P78" s="312"/>
      <c r="Q78" s="312"/>
      <c r="R78" s="312"/>
      <c r="S78" s="312"/>
      <c r="T78" s="312"/>
      <c r="U78" s="313"/>
      <c r="V78" s="289" t="s">
        <v>180</v>
      </c>
      <c r="W78" s="288">
        <v>5</v>
      </c>
      <c r="X78" s="5"/>
      <c r="Y78" s="185">
        <f t="shared" ref="Y78" si="47">IF(W78="","",IF(AA78="",$Y$8*W78,IF($Y$8*W78&gt;(AA78+Z78),"!!!",$Y$8*W78)))</f>
        <v>220</v>
      </c>
      <c r="Z78" s="54">
        <f t="shared" ref="Z78" si="48">IF(W78="","",$Z$8*W78)</f>
        <v>105</v>
      </c>
      <c r="AA78" s="294">
        <v>249.23</v>
      </c>
      <c r="AB78" s="171">
        <f t="shared" ref="AB78" si="49">IF(Z78="","",Z78+AA78)</f>
        <v>354.23</v>
      </c>
      <c r="AC78" s="223">
        <f t="shared" ref="AC78" si="50">IF(Z78="","",Y78-ROUND(Z78,0))</f>
        <v>115</v>
      </c>
      <c r="AD78" s="224"/>
    </row>
    <row r="79" spans="1:30" s="225" customFormat="1" ht="14.25" customHeight="1" x14ac:dyDescent="0.25">
      <c r="A79" s="222"/>
      <c r="B79" s="284"/>
      <c r="C79" s="324" t="s">
        <v>179</v>
      </c>
      <c r="D79" s="324"/>
      <c r="E79" s="18"/>
      <c r="F79" s="312" t="s">
        <v>155</v>
      </c>
      <c r="G79" s="312"/>
      <c r="H79" s="312"/>
      <c r="I79" s="312"/>
      <c r="J79" s="312"/>
      <c r="K79" s="312"/>
      <c r="L79" s="312"/>
      <c r="M79" s="312"/>
      <c r="N79" s="312"/>
      <c r="O79" s="312"/>
      <c r="P79" s="312"/>
      <c r="Q79" s="312"/>
      <c r="R79" s="312"/>
      <c r="S79" s="312"/>
      <c r="T79" s="312"/>
      <c r="U79" s="313"/>
      <c r="V79" s="289" t="s">
        <v>179</v>
      </c>
      <c r="W79" s="288">
        <v>3.8</v>
      </c>
      <c r="X79" s="4"/>
      <c r="Y79" s="185">
        <f t="shared" ref="Y79" si="51">IF(W79="","",IF(AA79="",$Y$8*W79,IF($Y$8*W79&gt;(AA79+Z79),"!!!",$Y$8*W79)))</f>
        <v>167.2</v>
      </c>
      <c r="Z79" s="54">
        <f t="shared" ref="Z79" si="52">IF(W79="","",$Z$8*W79)</f>
        <v>79.8</v>
      </c>
      <c r="AA79" s="294">
        <v>250.8</v>
      </c>
      <c r="AB79" s="171">
        <f t="shared" ref="AB79" si="53">IF(Z79="","",Z79+AA79)</f>
        <v>330.6</v>
      </c>
      <c r="AC79" s="223">
        <f t="shared" ref="AC79" si="54">IF(Z79="","",Y79-ROUND(Z79,0))</f>
        <v>87.199999999999989</v>
      </c>
      <c r="AD79" s="224"/>
    </row>
    <row r="80" spans="1:30" s="225" customFormat="1" ht="14.25" customHeight="1" x14ac:dyDescent="0.25">
      <c r="A80" s="222"/>
      <c r="B80" s="336" t="s">
        <v>178</v>
      </c>
      <c r="C80" s="324"/>
      <c r="D80" s="324"/>
      <c r="E80" s="18"/>
      <c r="F80" s="312" t="s">
        <v>88</v>
      </c>
      <c r="G80" s="312"/>
      <c r="H80" s="312"/>
      <c r="I80" s="312"/>
      <c r="J80" s="312"/>
      <c r="K80" s="312"/>
      <c r="L80" s="312"/>
      <c r="M80" s="312"/>
      <c r="N80" s="312"/>
      <c r="O80" s="312"/>
      <c r="P80" s="312"/>
      <c r="Q80" s="312"/>
      <c r="R80" s="312"/>
      <c r="S80" s="312"/>
      <c r="T80" s="312"/>
      <c r="U80" s="313"/>
      <c r="V80" s="289" t="s">
        <v>178</v>
      </c>
      <c r="W80" s="288">
        <v>2.2000000000000002</v>
      </c>
      <c r="X80" s="5"/>
      <c r="Y80" s="185">
        <f t="shared" ref="Y80" si="55">IF(W80="","",IF(AA80="",$Y$8*W80,IF($Y$8*W80&gt;(AA80+Z80),"!!!",$Y$8*W80)))</f>
        <v>96.800000000000011</v>
      </c>
      <c r="Z80" s="54">
        <f t="shared" ref="Z80" si="56">IF(W80="","",$Z$8*W80)</f>
        <v>46.2</v>
      </c>
      <c r="AA80" s="294">
        <v>63.99</v>
      </c>
      <c r="AB80" s="171">
        <f t="shared" ref="AB80" si="57">IF(Z80="","",Z80+AA80)</f>
        <v>110.19</v>
      </c>
      <c r="AC80" s="223">
        <f t="shared" ref="AC80" si="58">IF(Z80="","",Y80-ROUND(Z80,0))</f>
        <v>50.800000000000011</v>
      </c>
      <c r="AD80" s="224"/>
    </row>
    <row r="81" spans="1:30" s="225" customFormat="1" ht="14.25" customHeight="1" x14ac:dyDescent="0.25">
      <c r="A81" s="222"/>
      <c r="B81" s="337" t="s">
        <v>177</v>
      </c>
      <c r="C81" s="338"/>
      <c r="D81" s="338"/>
      <c r="E81" s="199"/>
      <c r="F81" s="339" t="s">
        <v>190</v>
      </c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40"/>
      <c r="V81" s="290" t="s">
        <v>177</v>
      </c>
      <c r="W81" s="288">
        <v>6.5</v>
      </c>
      <c r="X81" s="5"/>
      <c r="Y81" s="185">
        <f t="shared" ref="Y81" si="59">IF(W81="","",IF(AA81="",$Y$8*W81,IF($Y$8*W81&gt;(AA81+Z81),"!!!",$Y$8*W81)))</f>
        <v>286</v>
      </c>
      <c r="Z81" s="54">
        <f t="shared" ref="Z81" si="60">IF(W81="","",$Z$8*W81)</f>
        <v>136.5</v>
      </c>
      <c r="AA81" s="294">
        <v>346</v>
      </c>
      <c r="AB81" s="171">
        <f t="shared" ref="AB81" si="61">IF(Z81="","",Z81+AA81)</f>
        <v>482.5</v>
      </c>
      <c r="AC81" s="223">
        <f t="shared" ref="AC81" si="62">IF(Z81="","",Y81-ROUND(Z81,0))</f>
        <v>149</v>
      </c>
      <c r="AD81" s="224"/>
    </row>
    <row r="82" spans="1:30" s="225" customFormat="1" ht="14.25" customHeight="1" x14ac:dyDescent="0.25">
      <c r="A82" s="222"/>
      <c r="B82" s="336" t="s">
        <v>176</v>
      </c>
      <c r="C82" s="324"/>
      <c r="D82" s="324"/>
      <c r="E82" s="18"/>
      <c r="F82" s="312" t="s">
        <v>189</v>
      </c>
      <c r="G82" s="312"/>
      <c r="H82" s="312"/>
      <c r="I82" s="312"/>
      <c r="J82" s="312"/>
      <c r="K82" s="312"/>
      <c r="L82" s="312"/>
      <c r="M82" s="312"/>
      <c r="N82" s="312"/>
      <c r="O82" s="312"/>
      <c r="P82" s="312"/>
      <c r="Q82" s="312"/>
      <c r="R82" s="312"/>
      <c r="S82" s="312"/>
      <c r="T82" s="312"/>
      <c r="U82" s="313"/>
      <c r="V82" s="289" t="s">
        <v>176</v>
      </c>
      <c r="W82" s="288">
        <v>7.5</v>
      </c>
      <c r="X82" s="5"/>
      <c r="Y82" s="185">
        <f t="shared" ref="Y82" si="63">IF(W82="","",IF(AA82="",$Y$8*W82,IF($Y$8*W82&gt;(AA82+Z82),"!!!",$Y$8*W82)))</f>
        <v>330</v>
      </c>
      <c r="Z82" s="54">
        <f t="shared" ref="Z82" si="64">IF(W82="","",$Z$8*W82)</f>
        <v>157.5</v>
      </c>
      <c r="AA82" s="294">
        <v>348.01</v>
      </c>
      <c r="AB82" s="171">
        <f t="shared" ref="AB82" si="65">IF(Z82="","",Z82+AA82)</f>
        <v>505.51</v>
      </c>
      <c r="AC82" s="223">
        <f t="shared" ref="AC82" si="66">IF(Z82="","",Y82-ROUND(Z82,0))</f>
        <v>172</v>
      </c>
      <c r="AD82" s="224"/>
    </row>
    <row r="83" spans="1:30" s="225" customFormat="1" ht="14.25" customHeight="1" x14ac:dyDescent="0.25">
      <c r="A83" s="222"/>
      <c r="B83" s="337" t="s">
        <v>175</v>
      </c>
      <c r="C83" s="338"/>
      <c r="D83" s="338"/>
      <c r="E83" s="199"/>
      <c r="F83" s="339" t="s">
        <v>89</v>
      </c>
      <c r="G83" s="339"/>
      <c r="H83" s="339"/>
      <c r="I83" s="339"/>
      <c r="J83" s="339"/>
      <c r="K83" s="339"/>
      <c r="L83" s="339"/>
      <c r="M83" s="339"/>
      <c r="N83" s="339"/>
      <c r="O83" s="339"/>
      <c r="P83" s="339"/>
      <c r="Q83" s="339"/>
      <c r="R83" s="339"/>
      <c r="S83" s="339"/>
      <c r="T83" s="339"/>
      <c r="U83" s="340"/>
      <c r="V83" s="290" t="s">
        <v>175</v>
      </c>
      <c r="W83" s="288">
        <v>6</v>
      </c>
      <c r="X83" s="5"/>
      <c r="Y83" s="185">
        <f t="shared" ref="Y83" si="67">IF(W83="","",IF(AA83="",$Y$8*W83,IF($Y$8*W83&gt;(AA83+Z83),"!!!",$Y$8*W83)))</f>
        <v>264</v>
      </c>
      <c r="Z83" s="54">
        <f t="shared" ref="Z83" si="68">IF(W83="","",$Z$8*W83)</f>
        <v>126</v>
      </c>
      <c r="AA83" s="294">
        <v>300.93</v>
      </c>
      <c r="AB83" s="171">
        <f t="shared" ref="AB83" si="69">IF(Z83="","",Z83+AA83)</f>
        <v>426.93</v>
      </c>
      <c r="AC83" s="223">
        <f t="shared" ref="AC83" si="70">IF(Z83="","",Y83-ROUND(Z83,0))</f>
        <v>138</v>
      </c>
      <c r="AD83" s="224"/>
    </row>
    <row r="84" spans="1:30" s="227" customFormat="1" ht="14.25" customHeight="1" x14ac:dyDescent="0.25">
      <c r="A84" s="226"/>
      <c r="B84" s="337" t="s">
        <v>90</v>
      </c>
      <c r="C84" s="338"/>
      <c r="D84" s="338"/>
      <c r="E84" s="199"/>
      <c r="F84" s="339" t="s">
        <v>91</v>
      </c>
      <c r="G84" s="339"/>
      <c r="H84" s="339"/>
      <c r="I84" s="339"/>
      <c r="J84" s="339"/>
      <c r="K84" s="339"/>
      <c r="L84" s="339"/>
      <c r="M84" s="339"/>
      <c r="N84" s="339"/>
      <c r="O84" s="339"/>
      <c r="P84" s="339"/>
      <c r="Q84" s="339"/>
      <c r="R84" s="339"/>
      <c r="S84" s="339"/>
      <c r="T84" s="339"/>
      <c r="U84" s="340"/>
      <c r="V84" s="290" t="s">
        <v>90</v>
      </c>
      <c r="W84" s="288">
        <v>1.3</v>
      </c>
      <c r="X84" s="5"/>
      <c r="Y84" s="185">
        <f t="shared" ref="Y84:Y85" si="71">IF(W84="","",IF(AA84="",$Y$8*W84,IF($Y$8*W84&gt;(AA84+Z84),"!!!",$Y$8*W84)))</f>
        <v>57.2</v>
      </c>
      <c r="Z84" s="54">
        <f t="shared" ref="Z84:Z85" si="72">IF(W84="","",$Z$8*W84)</f>
        <v>27.3</v>
      </c>
      <c r="AA84" s="294">
        <v>55.45</v>
      </c>
      <c r="AB84" s="171">
        <f t="shared" ref="AB84:AB85" si="73">IF(Z84="","",Z84+AA84)</f>
        <v>82.75</v>
      </c>
      <c r="AC84" s="228">
        <f t="shared" ref="AC84:AC85" si="74">IF(Z84="","",Y84-ROUND(Z84,0))</f>
        <v>30.200000000000003</v>
      </c>
      <c r="AD84" s="229"/>
    </row>
    <row r="85" spans="1:30" s="227" customFormat="1" ht="14.25" customHeight="1" x14ac:dyDescent="0.25">
      <c r="A85" s="226"/>
      <c r="B85" s="337" t="s">
        <v>204</v>
      </c>
      <c r="C85" s="338"/>
      <c r="D85" s="338"/>
      <c r="E85" s="199"/>
      <c r="F85" s="339" t="s">
        <v>207</v>
      </c>
      <c r="G85" s="339"/>
      <c r="H85" s="339"/>
      <c r="I85" s="339"/>
      <c r="J85" s="339"/>
      <c r="K85" s="339"/>
      <c r="L85" s="339"/>
      <c r="M85" s="339"/>
      <c r="N85" s="339"/>
      <c r="O85" s="339"/>
      <c r="P85" s="339"/>
      <c r="Q85" s="339"/>
      <c r="R85" s="339"/>
      <c r="S85" s="339"/>
      <c r="T85" s="339"/>
      <c r="U85" s="340"/>
      <c r="V85" s="290" t="s">
        <v>204</v>
      </c>
      <c r="W85" s="288">
        <v>2</v>
      </c>
      <c r="X85" s="5"/>
      <c r="Y85" s="185">
        <f t="shared" si="71"/>
        <v>88</v>
      </c>
      <c r="Z85" s="54">
        <f t="shared" si="72"/>
        <v>42</v>
      </c>
      <c r="AA85" s="294">
        <v>74.61</v>
      </c>
      <c r="AB85" s="171">
        <f t="shared" si="73"/>
        <v>116.61</v>
      </c>
      <c r="AC85" s="223">
        <f t="shared" si="74"/>
        <v>46</v>
      </c>
      <c r="AD85" s="229"/>
    </row>
    <row r="86" spans="1:30" s="225" customFormat="1" ht="14.25" customHeight="1" x14ac:dyDescent="0.25">
      <c r="A86" s="222"/>
      <c r="B86" s="337" t="s">
        <v>205</v>
      </c>
      <c r="C86" s="338"/>
      <c r="D86" s="338"/>
      <c r="E86" s="199"/>
      <c r="F86" s="339" t="s">
        <v>206</v>
      </c>
      <c r="G86" s="339"/>
      <c r="H86" s="339"/>
      <c r="I86" s="339"/>
      <c r="J86" s="339"/>
      <c r="K86" s="339"/>
      <c r="L86" s="339"/>
      <c r="M86" s="339"/>
      <c r="N86" s="339"/>
      <c r="O86" s="339"/>
      <c r="P86" s="339"/>
      <c r="Q86" s="339"/>
      <c r="R86" s="339"/>
      <c r="S86" s="339"/>
      <c r="T86" s="339"/>
      <c r="U86" s="340"/>
      <c r="V86" s="290" t="s">
        <v>205</v>
      </c>
      <c r="W86" s="288">
        <v>2</v>
      </c>
      <c r="X86" s="5"/>
      <c r="Y86" s="185">
        <f t="shared" ref="Y86" si="75">IF(W86="","",IF(AA86="",$Y$8*W86,IF($Y$8*W86&gt;(AA86+Z86),"!!!",$Y$8*W86)))</f>
        <v>88</v>
      </c>
      <c r="Z86" s="54">
        <f t="shared" ref="Z86" si="76">IF(W86="","",$Z$8*W86)</f>
        <v>42</v>
      </c>
      <c r="AA86" s="294">
        <v>74.61</v>
      </c>
      <c r="AB86" s="171">
        <f t="shared" ref="AB86" si="77">IF(Z86="","",Z86+AA86)</f>
        <v>116.61</v>
      </c>
      <c r="AC86" s="223">
        <f t="shared" ref="AC86" si="78">IF(Z86="","",Y86-ROUND(Z86,0))</f>
        <v>46</v>
      </c>
      <c r="AD86" s="224"/>
    </row>
    <row r="87" spans="1:30" s="225" customFormat="1" ht="14.25" customHeight="1" x14ac:dyDescent="0.25">
      <c r="A87" s="222"/>
      <c r="B87" s="336" t="s">
        <v>174</v>
      </c>
      <c r="C87" s="324"/>
      <c r="D87" s="324"/>
      <c r="E87" s="18"/>
      <c r="F87" s="312" t="s">
        <v>92</v>
      </c>
      <c r="G87" s="312"/>
      <c r="H87" s="312"/>
      <c r="I87" s="312"/>
      <c r="J87" s="312"/>
      <c r="K87" s="312"/>
      <c r="L87" s="312"/>
      <c r="M87" s="312"/>
      <c r="N87" s="312"/>
      <c r="O87" s="312"/>
      <c r="P87" s="312"/>
      <c r="Q87" s="312"/>
      <c r="R87" s="312"/>
      <c r="S87" s="312"/>
      <c r="T87" s="312"/>
      <c r="U87" s="313"/>
      <c r="V87" s="289" t="s">
        <v>174</v>
      </c>
      <c r="W87" s="288">
        <v>1.5</v>
      </c>
      <c r="X87" s="5"/>
      <c r="Y87" s="185">
        <f t="shared" ref="Y87" si="79">IF(W87="","",IF(AA87="",$Y$8*W87,IF($Y$8*W87&gt;(AA87+Z87),"!!!",$Y$8*W87)))</f>
        <v>66</v>
      </c>
      <c r="Z87" s="54">
        <f t="shared" ref="Z87" si="80">IF(W87="","",$Z$8*W87)</f>
        <v>31.5</v>
      </c>
      <c r="AA87" s="294">
        <v>69.37</v>
      </c>
      <c r="AB87" s="171">
        <f t="shared" ref="AB87" si="81">IF(Z87="","",Z87+AA87)</f>
        <v>100.87</v>
      </c>
      <c r="AC87" s="223">
        <f t="shared" ref="AC87" si="82">IF(Z87="","",Y87-ROUND(Z87,0))</f>
        <v>34</v>
      </c>
      <c r="AD87" s="224"/>
    </row>
    <row r="88" spans="1:30" s="225" customFormat="1" ht="14.25" customHeight="1" x14ac:dyDescent="0.25">
      <c r="A88" s="222"/>
      <c r="B88" s="284"/>
      <c r="C88" s="324" t="s">
        <v>173</v>
      </c>
      <c r="D88" s="324"/>
      <c r="E88" s="18"/>
      <c r="F88" s="312" t="s">
        <v>93</v>
      </c>
      <c r="G88" s="312"/>
      <c r="H88" s="312"/>
      <c r="I88" s="312"/>
      <c r="J88" s="312"/>
      <c r="K88" s="312"/>
      <c r="L88" s="312"/>
      <c r="M88" s="312"/>
      <c r="N88" s="312"/>
      <c r="O88" s="312"/>
      <c r="P88" s="312"/>
      <c r="Q88" s="312"/>
      <c r="R88" s="312"/>
      <c r="S88" s="312"/>
      <c r="T88" s="312"/>
      <c r="U88" s="313"/>
      <c r="V88" s="289" t="s">
        <v>173</v>
      </c>
      <c r="W88" s="288">
        <v>2.5</v>
      </c>
      <c r="X88" s="5"/>
      <c r="Y88" s="185">
        <f t="shared" ref="Y88:Y122" si="83">IF(W88="","",IF(AA88="",$Y$8*W88,IF($Y$8*W88&gt;(AA88+Z88),"!!!",$Y$8*W88)))</f>
        <v>110</v>
      </c>
      <c r="Z88" s="54">
        <f t="shared" ref="Z88:Z122" si="84">IF(W88="","",$Z$8*W88)</f>
        <v>52.5</v>
      </c>
      <c r="AA88" s="294">
        <v>87.36</v>
      </c>
      <c r="AB88" s="171">
        <f t="shared" ref="AB88:AB122" si="85">IF(Z88="","",Z88+AA88)</f>
        <v>139.86000000000001</v>
      </c>
      <c r="AC88" s="223">
        <f t="shared" ref="AC88:AC122" si="86">IF(Z88="","",Y88-ROUND(Z88,0))</f>
        <v>57</v>
      </c>
      <c r="AD88" s="224"/>
    </row>
    <row r="89" spans="1:30" s="225" customFormat="1" ht="14.25" customHeight="1" x14ac:dyDescent="0.25">
      <c r="A89" s="222"/>
      <c r="B89" s="341" t="s">
        <v>172</v>
      </c>
      <c r="C89" s="342"/>
      <c r="D89" s="342"/>
      <c r="E89" s="18"/>
      <c r="F89" s="343" t="s">
        <v>156</v>
      </c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4"/>
      <c r="V89" s="291" t="s">
        <v>172</v>
      </c>
      <c r="W89" s="292">
        <v>1.5</v>
      </c>
      <c r="X89" s="4"/>
      <c r="Y89" s="185">
        <f>IF(W89="","",IF(AA89="",$Y$8*W89,IF($Y$8*W89&gt;(AA89+Z89),"!!!",$Y$8*W89)))</f>
        <v>66</v>
      </c>
      <c r="Z89" s="54">
        <f>IF(W89="","",$Z$8*W89)</f>
        <v>31.5</v>
      </c>
      <c r="AA89" s="151">
        <v>87.15</v>
      </c>
      <c r="AB89" s="171">
        <f>IF(Z89="","",Z89+AA89)</f>
        <v>118.65</v>
      </c>
      <c r="AC89" s="223">
        <f>IF(Z89="","",Y89-ROUND(Z89,0))</f>
        <v>34</v>
      </c>
      <c r="AD89" s="224"/>
    </row>
    <row r="90" spans="1:30" ht="14.25" customHeight="1" x14ac:dyDescent="0.25">
      <c r="A90" s="11"/>
      <c r="B90" s="302"/>
      <c r="C90" s="303"/>
      <c r="D90" s="303"/>
      <c r="E90" s="18"/>
      <c r="F90" s="314"/>
      <c r="G90" s="314"/>
      <c r="H90" s="314"/>
      <c r="I90" s="314"/>
      <c r="J90" s="314"/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5"/>
      <c r="V90" s="53"/>
      <c r="W90" s="16"/>
      <c r="X90" s="4"/>
      <c r="Y90" s="185" t="str">
        <f>IF(W90="","",IF(AA90="",$Y$8*W90,IF($Y$8*W90&gt;(AA90+Z90),"!!!",$Y$8*W90)))</f>
        <v/>
      </c>
      <c r="Z90" s="54" t="str">
        <f>IF(W90="","",$Z$8*W90)</f>
        <v/>
      </c>
      <c r="AA90" s="151"/>
      <c r="AB90" s="171" t="str">
        <f>IF(Z90="","",Z90+AA90)</f>
        <v/>
      </c>
      <c r="AC90" s="211" t="str">
        <f>IF(Z90="","",Y90-ROUND(Z90,0))</f>
        <v/>
      </c>
    </row>
    <row r="91" spans="1:30" s="90" customFormat="1" ht="13.5" customHeight="1" thickBot="1" x14ac:dyDescent="0.3">
      <c r="A91" s="88"/>
      <c r="B91" s="88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8"/>
      <c r="P91" s="89"/>
      <c r="Q91" s="89"/>
      <c r="R91" s="89"/>
      <c r="S91" s="89"/>
      <c r="T91" s="88"/>
      <c r="U91" s="89"/>
      <c r="V91" s="105"/>
      <c r="W91" s="106"/>
      <c r="Y91" s="188" t="str">
        <f t="shared" si="83"/>
        <v/>
      </c>
      <c r="Z91" s="91" t="str">
        <f t="shared" si="84"/>
        <v/>
      </c>
      <c r="AA91" s="150"/>
      <c r="AB91" s="145" t="str">
        <f t="shared" si="85"/>
        <v/>
      </c>
      <c r="AC91" s="211" t="str">
        <f t="shared" si="86"/>
        <v/>
      </c>
    </row>
    <row r="92" spans="1:30" s="76" customFormat="1" ht="13.5" customHeight="1" x14ac:dyDescent="0.25">
      <c r="A92" s="75"/>
      <c r="B92" s="77"/>
      <c r="C92" s="306" t="s">
        <v>94</v>
      </c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131"/>
      <c r="T92" s="75"/>
      <c r="U92" s="131"/>
      <c r="V92" s="78"/>
      <c r="W92" s="79"/>
      <c r="Y92" s="191" t="str">
        <f t="shared" si="83"/>
        <v/>
      </c>
      <c r="Z92" s="59" t="str">
        <f t="shared" si="84"/>
        <v/>
      </c>
      <c r="AA92" s="153"/>
      <c r="AB92" s="153" t="str">
        <f t="shared" si="85"/>
        <v/>
      </c>
      <c r="AC92" s="211" t="str">
        <f t="shared" si="86"/>
        <v/>
      </c>
    </row>
    <row r="93" spans="1:30" ht="14.25" customHeight="1" x14ac:dyDescent="0.25">
      <c r="A93" s="11"/>
      <c r="B93" s="302" t="s">
        <v>145</v>
      </c>
      <c r="C93" s="303"/>
      <c r="D93" s="303"/>
      <c r="E93" s="18"/>
      <c r="F93" s="307" t="s">
        <v>157</v>
      </c>
      <c r="G93" s="307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308"/>
      <c r="V93" s="64" t="s">
        <v>145</v>
      </c>
      <c r="W93" s="55">
        <v>0.3</v>
      </c>
      <c r="X93" s="4"/>
      <c r="Y93" s="184">
        <f t="shared" si="83"/>
        <v>13.2</v>
      </c>
      <c r="Z93" s="58">
        <f t="shared" si="84"/>
        <v>6.3</v>
      </c>
      <c r="AA93" s="143">
        <v>33.909999999999997</v>
      </c>
      <c r="AB93" s="170">
        <f t="shared" si="85"/>
        <v>40.209999999999994</v>
      </c>
      <c r="AC93" s="211">
        <f t="shared" si="86"/>
        <v>7.1999999999999993</v>
      </c>
    </row>
    <row r="94" spans="1:30" ht="14.25" customHeight="1" x14ac:dyDescent="0.25">
      <c r="A94" s="11"/>
      <c r="B94" s="302" t="s">
        <v>95</v>
      </c>
      <c r="C94" s="303"/>
      <c r="D94" s="303"/>
      <c r="E94" s="18"/>
      <c r="F94" s="309" t="s">
        <v>96</v>
      </c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10"/>
      <c r="V94" s="51" t="s">
        <v>95</v>
      </c>
      <c r="W94" s="23">
        <v>0.4</v>
      </c>
      <c r="Y94" s="185">
        <f t="shared" si="83"/>
        <v>17.600000000000001</v>
      </c>
      <c r="Z94" s="54">
        <f t="shared" si="84"/>
        <v>8.4</v>
      </c>
      <c r="AA94" s="146">
        <v>34.78</v>
      </c>
      <c r="AB94" s="171">
        <f t="shared" si="85"/>
        <v>43.18</v>
      </c>
      <c r="AC94" s="211">
        <f t="shared" si="86"/>
        <v>9.6000000000000014</v>
      </c>
    </row>
    <row r="95" spans="1:30" ht="14.25" customHeight="1" x14ac:dyDescent="0.25">
      <c r="A95" s="11"/>
      <c r="B95" s="303" t="s">
        <v>147</v>
      </c>
      <c r="C95" s="303"/>
      <c r="D95" s="303"/>
      <c r="E95" s="18"/>
      <c r="F95" s="309" t="s">
        <v>158</v>
      </c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10"/>
      <c r="V95" s="53" t="s">
        <v>147</v>
      </c>
      <c r="W95" s="80">
        <v>0.5</v>
      </c>
      <c r="X95" s="4"/>
      <c r="Y95" s="185">
        <f t="shared" si="83"/>
        <v>22</v>
      </c>
      <c r="Z95" s="54">
        <f t="shared" si="84"/>
        <v>10.5</v>
      </c>
      <c r="AA95" s="154">
        <v>43.47</v>
      </c>
      <c r="AB95" s="171">
        <f t="shared" si="85"/>
        <v>53.97</v>
      </c>
      <c r="AC95" s="211">
        <f t="shared" si="86"/>
        <v>11</v>
      </c>
    </row>
    <row r="96" spans="1:30" s="90" customFormat="1" ht="13.5" customHeight="1" thickBot="1" x14ac:dyDescent="0.3">
      <c r="A96" s="88"/>
      <c r="B96" s="88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8"/>
      <c r="P96" s="89"/>
      <c r="Q96" s="89"/>
      <c r="R96" s="89"/>
      <c r="S96" s="89"/>
      <c r="T96" s="88"/>
      <c r="U96" s="89"/>
      <c r="V96" s="105"/>
      <c r="W96" s="106"/>
      <c r="Y96" s="188" t="str">
        <f t="shared" si="83"/>
        <v/>
      </c>
      <c r="Z96" s="91" t="str">
        <f t="shared" si="84"/>
        <v/>
      </c>
      <c r="AA96" s="155"/>
      <c r="AB96" s="145" t="str">
        <f t="shared" si="85"/>
        <v/>
      </c>
      <c r="AC96" s="211" t="str">
        <f t="shared" si="86"/>
        <v/>
      </c>
    </row>
    <row r="97" spans="1:29" s="83" customFormat="1" ht="13.5" customHeight="1" x14ac:dyDescent="0.25">
      <c r="A97" s="122"/>
      <c r="B97" s="123"/>
      <c r="C97" s="311" t="s">
        <v>97</v>
      </c>
      <c r="D97" s="311"/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125"/>
      <c r="R97" s="125"/>
      <c r="S97" s="125"/>
      <c r="T97" s="126"/>
      <c r="U97" s="127"/>
      <c r="V97" s="81"/>
      <c r="W97" s="82"/>
      <c r="Y97" s="183" t="str">
        <f t="shared" si="83"/>
        <v/>
      </c>
      <c r="Z97" s="129" t="str">
        <f t="shared" si="84"/>
        <v/>
      </c>
      <c r="AA97" s="156"/>
      <c r="AB97" s="169" t="str">
        <f t="shared" si="85"/>
        <v/>
      </c>
      <c r="AC97" s="211" t="str">
        <f t="shared" si="86"/>
        <v/>
      </c>
    </row>
    <row r="98" spans="1:29" ht="14.25" customHeight="1" x14ac:dyDescent="0.25">
      <c r="A98" s="11"/>
      <c r="B98" s="304" t="s">
        <v>98</v>
      </c>
      <c r="C98" s="305"/>
      <c r="D98" s="305"/>
      <c r="E98" s="199"/>
      <c r="F98" s="300" t="s">
        <v>99</v>
      </c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0"/>
      <c r="T98" s="300"/>
      <c r="U98" s="301"/>
      <c r="V98" s="195" t="s">
        <v>98</v>
      </c>
      <c r="W98" s="23">
        <v>0.5</v>
      </c>
      <c r="Y98" s="184">
        <f t="shared" si="83"/>
        <v>22</v>
      </c>
      <c r="Z98" s="58">
        <f t="shared" si="84"/>
        <v>10.5</v>
      </c>
      <c r="AA98" s="157">
        <v>30.78</v>
      </c>
      <c r="AB98" s="170">
        <f t="shared" si="85"/>
        <v>41.28</v>
      </c>
      <c r="AC98" s="211">
        <f t="shared" si="86"/>
        <v>11</v>
      </c>
    </row>
    <row r="99" spans="1:29" ht="14.25" customHeight="1" x14ac:dyDescent="0.25">
      <c r="A99" s="11"/>
      <c r="B99" s="304" t="s">
        <v>100</v>
      </c>
      <c r="C99" s="305"/>
      <c r="D99" s="305"/>
      <c r="E99" s="199"/>
      <c r="F99" s="300" t="s">
        <v>101</v>
      </c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300"/>
      <c r="T99" s="300"/>
      <c r="U99" s="301"/>
      <c r="V99" s="196" t="s">
        <v>100</v>
      </c>
      <c r="W99" s="14">
        <v>0.2</v>
      </c>
      <c r="Y99" s="185">
        <f t="shared" si="83"/>
        <v>8.8000000000000007</v>
      </c>
      <c r="Z99" s="54">
        <f t="shared" si="84"/>
        <v>4.2</v>
      </c>
      <c r="AA99" s="158">
        <v>25.08</v>
      </c>
      <c r="AB99" s="171">
        <f t="shared" si="85"/>
        <v>29.279999999999998</v>
      </c>
      <c r="AC99" s="211">
        <f t="shared" si="86"/>
        <v>4.8000000000000007</v>
      </c>
    </row>
    <row r="100" spans="1:29" ht="14.25" customHeight="1" x14ac:dyDescent="0.25">
      <c r="A100" s="11"/>
      <c r="B100" s="302" t="s">
        <v>102</v>
      </c>
      <c r="C100" s="303"/>
      <c r="D100" s="303"/>
      <c r="E100" s="18"/>
      <c r="F100" s="309" t="s">
        <v>103</v>
      </c>
      <c r="G100" s="309"/>
      <c r="H100" s="309"/>
      <c r="I100" s="309"/>
      <c r="J100" s="309"/>
      <c r="K100" s="309"/>
      <c r="L100" s="309"/>
      <c r="M100" s="309"/>
      <c r="N100" s="309"/>
      <c r="O100" s="309"/>
      <c r="P100" s="309"/>
      <c r="Q100" s="309"/>
      <c r="R100" s="309"/>
      <c r="S100" s="309"/>
      <c r="T100" s="309"/>
      <c r="U100" s="310"/>
      <c r="V100" s="198" t="s">
        <v>102</v>
      </c>
      <c r="W100" s="14">
        <v>1.4</v>
      </c>
      <c r="Y100" s="185">
        <f t="shared" si="83"/>
        <v>61.599999999999994</v>
      </c>
      <c r="Z100" s="54">
        <f t="shared" si="84"/>
        <v>29.4</v>
      </c>
      <c r="AA100" s="158">
        <v>101.46</v>
      </c>
      <c r="AB100" s="171">
        <f t="shared" si="85"/>
        <v>130.85999999999999</v>
      </c>
      <c r="AC100" s="211">
        <f t="shared" si="86"/>
        <v>32.599999999999994</v>
      </c>
    </row>
    <row r="101" spans="1:29" ht="14.25" customHeight="1" x14ac:dyDescent="0.25">
      <c r="A101" s="11"/>
      <c r="B101" s="304" t="s">
        <v>3</v>
      </c>
      <c r="C101" s="305"/>
      <c r="D101" s="305"/>
      <c r="E101" s="199"/>
      <c r="F101" s="300" t="s">
        <v>104</v>
      </c>
      <c r="G101" s="300"/>
      <c r="H101" s="300"/>
      <c r="I101" s="300"/>
      <c r="J101" s="300"/>
      <c r="K101" s="300"/>
      <c r="L101" s="300"/>
      <c r="M101" s="300"/>
      <c r="N101" s="300"/>
      <c r="O101" s="300"/>
      <c r="P101" s="300"/>
      <c r="Q101" s="300"/>
      <c r="R101" s="300"/>
      <c r="S101" s="300"/>
      <c r="T101" s="300"/>
      <c r="U101" s="301"/>
      <c r="V101" s="196" t="s">
        <v>3</v>
      </c>
      <c r="W101" s="14">
        <v>0.6</v>
      </c>
      <c r="Y101" s="185">
        <f t="shared" si="83"/>
        <v>26.4</v>
      </c>
      <c r="Z101" s="54">
        <f t="shared" si="84"/>
        <v>12.6</v>
      </c>
      <c r="AA101" s="158">
        <v>41.04</v>
      </c>
      <c r="AB101" s="171">
        <f t="shared" si="85"/>
        <v>53.64</v>
      </c>
      <c r="AC101" s="211">
        <f t="shared" si="86"/>
        <v>13.399999999999999</v>
      </c>
    </row>
    <row r="102" spans="1:29" ht="14.25" customHeight="1" x14ac:dyDescent="0.25">
      <c r="A102" s="11"/>
      <c r="B102" s="304" t="s">
        <v>105</v>
      </c>
      <c r="C102" s="305"/>
      <c r="D102" s="305"/>
      <c r="E102" s="199"/>
      <c r="F102" s="300" t="s">
        <v>106</v>
      </c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1"/>
      <c r="V102" s="196" t="s">
        <v>105</v>
      </c>
      <c r="W102" s="14">
        <v>1.2</v>
      </c>
      <c r="Y102" s="185">
        <f t="shared" si="83"/>
        <v>52.8</v>
      </c>
      <c r="Z102" s="54">
        <f t="shared" si="84"/>
        <v>25.2</v>
      </c>
      <c r="AA102" s="146">
        <v>75.64</v>
      </c>
      <c r="AB102" s="171">
        <f t="shared" si="85"/>
        <v>100.84</v>
      </c>
      <c r="AC102" s="211">
        <f t="shared" si="86"/>
        <v>27.799999999999997</v>
      </c>
    </row>
    <row r="103" spans="1:29" ht="14.25" customHeight="1" x14ac:dyDescent="0.25">
      <c r="A103" s="11"/>
      <c r="B103" s="304" t="s">
        <v>107</v>
      </c>
      <c r="C103" s="305"/>
      <c r="D103" s="305"/>
      <c r="E103" s="199"/>
      <c r="F103" s="300" t="s">
        <v>108</v>
      </c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  <c r="S103" s="300"/>
      <c r="T103" s="300"/>
      <c r="U103" s="301"/>
      <c r="V103" s="196" t="s">
        <v>107</v>
      </c>
      <c r="W103" s="14">
        <v>2</v>
      </c>
      <c r="Y103" s="185">
        <f t="shared" si="83"/>
        <v>88</v>
      </c>
      <c r="Z103" s="54">
        <f t="shared" si="84"/>
        <v>42</v>
      </c>
      <c r="AA103" s="146">
        <v>152.44</v>
      </c>
      <c r="AB103" s="171">
        <f t="shared" si="85"/>
        <v>194.44</v>
      </c>
      <c r="AC103" s="211">
        <f t="shared" si="86"/>
        <v>46</v>
      </c>
    </row>
    <row r="104" spans="1:29" ht="15" x14ac:dyDescent="0.25">
      <c r="A104" s="11"/>
      <c r="B104" s="323" t="s">
        <v>109</v>
      </c>
      <c r="C104" s="321"/>
      <c r="D104" s="321"/>
      <c r="E104" s="18"/>
      <c r="F104" s="309" t="s">
        <v>110</v>
      </c>
      <c r="G104" s="309"/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10"/>
      <c r="V104" s="52" t="s">
        <v>109</v>
      </c>
      <c r="W104" s="14">
        <v>4</v>
      </c>
      <c r="Y104" s="185">
        <f t="shared" si="83"/>
        <v>176</v>
      </c>
      <c r="Z104" s="54">
        <f t="shared" si="84"/>
        <v>84</v>
      </c>
      <c r="AA104" s="146">
        <v>272.7</v>
      </c>
      <c r="AB104" s="171">
        <f t="shared" si="85"/>
        <v>356.7</v>
      </c>
      <c r="AC104" s="211">
        <f t="shared" si="86"/>
        <v>92</v>
      </c>
    </row>
    <row r="105" spans="1:29" ht="14.25" customHeight="1" x14ac:dyDescent="0.25">
      <c r="A105" s="11"/>
      <c r="B105" s="304" t="s">
        <v>111</v>
      </c>
      <c r="C105" s="305"/>
      <c r="D105" s="305"/>
      <c r="E105" s="199"/>
      <c r="F105" s="300" t="s">
        <v>112</v>
      </c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1"/>
      <c r="V105" s="196" t="s">
        <v>111</v>
      </c>
      <c r="W105" s="14">
        <v>2.5</v>
      </c>
      <c r="Y105" s="185">
        <f t="shared" si="83"/>
        <v>110</v>
      </c>
      <c r="Z105" s="54">
        <f t="shared" si="84"/>
        <v>52.5</v>
      </c>
      <c r="AA105" s="146">
        <v>204.78</v>
      </c>
      <c r="AB105" s="171">
        <f t="shared" si="85"/>
        <v>257.27999999999997</v>
      </c>
      <c r="AC105" s="211">
        <f t="shared" si="86"/>
        <v>57</v>
      </c>
    </row>
    <row r="106" spans="1:29" ht="14.25" customHeight="1" x14ac:dyDescent="0.25">
      <c r="A106" s="11"/>
      <c r="B106" s="302" t="s">
        <v>113</v>
      </c>
      <c r="C106" s="303"/>
      <c r="D106" s="303"/>
      <c r="E106" s="18"/>
      <c r="F106" s="309" t="s">
        <v>114</v>
      </c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10"/>
      <c r="V106" s="52" t="s">
        <v>113</v>
      </c>
      <c r="W106" s="14">
        <v>2.5</v>
      </c>
      <c r="Y106" s="185">
        <f t="shared" si="83"/>
        <v>110</v>
      </c>
      <c r="Z106" s="54">
        <f t="shared" si="84"/>
        <v>52.5</v>
      </c>
      <c r="AA106" s="146">
        <v>121.47</v>
      </c>
      <c r="AB106" s="171">
        <f t="shared" si="85"/>
        <v>173.97</v>
      </c>
      <c r="AC106" s="211">
        <f t="shared" si="86"/>
        <v>57</v>
      </c>
    </row>
    <row r="107" spans="1:29" ht="14.25" customHeight="1" x14ac:dyDescent="0.25">
      <c r="A107" s="11"/>
      <c r="B107" s="304" t="s">
        <v>115</v>
      </c>
      <c r="C107" s="305"/>
      <c r="D107" s="305"/>
      <c r="E107" s="199"/>
      <c r="F107" s="300" t="s">
        <v>116</v>
      </c>
      <c r="G107" s="300"/>
      <c r="H107" s="300"/>
      <c r="I107" s="300"/>
      <c r="J107" s="300"/>
      <c r="K107" s="300"/>
      <c r="L107" s="300"/>
      <c r="M107" s="300"/>
      <c r="N107" s="300"/>
      <c r="O107" s="300"/>
      <c r="P107" s="300"/>
      <c r="Q107" s="300"/>
      <c r="R107" s="300"/>
      <c r="S107" s="300"/>
      <c r="T107" s="300"/>
      <c r="U107" s="301"/>
      <c r="V107" s="196" t="s">
        <v>115</v>
      </c>
      <c r="W107" s="14">
        <v>1</v>
      </c>
      <c r="Y107" s="185">
        <f t="shared" si="83"/>
        <v>44</v>
      </c>
      <c r="Z107" s="54">
        <f t="shared" si="84"/>
        <v>21</v>
      </c>
      <c r="AA107" s="146">
        <v>68.989999999999995</v>
      </c>
      <c r="AB107" s="171">
        <f t="shared" si="85"/>
        <v>89.99</v>
      </c>
      <c r="AC107" s="211">
        <f t="shared" si="86"/>
        <v>23</v>
      </c>
    </row>
    <row r="108" spans="1:29" ht="14.25" customHeight="1" x14ac:dyDescent="0.25">
      <c r="A108" s="11"/>
      <c r="B108" s="302" t="s">
        <v>117</v>
      </c>
      <c r="C108" s="303"/>
      <c r="D108" s="303"/>
      <c r="E108" s="18"/>
      <c r="F108" s="309" t="s">
        <v>118</v>
      </c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10"/>
      <c r="V108" s="52" t="s">
        <v>117</v>
      </c>
      <c r="W108" s="14">
        <v>3</v>
      </c>
      <c r="Y108" s="185">
        <f t="shared" si="83"/>
        <v>132</v>
      </c>
      <c r="Z108" s="54">
        <f t="shared" si="84"/>
        <v>63</v>
      </c>
      <c r="AA108" s="146">
        <v>211.25</v>
      </c>
      <c r="AB108" s="171">
        <f t="shared" si="85"/>
        <v>274.25</v>
      </c>
      <c r="AC108" s="211">
        <f t="shared" si="86"/>
        <v>69</v>
      </c>
    </row>
    <row r="109" spans="1:29" ht="14.25" customHeight="1" x14ac:dyDescent="0.25">
      <c r="A109" s="11"/>
      <c r="B109" s="302" t="s">
        <v>146</v>
      </c>
      <c r="C109" s="303"/>
      <c r="D109" s="303"/>
      <c r="E109" s="18"/>
      <c r="F109" s="309" t="s">
        <v>191</v>
      </c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10"/>
      <c r="V109" s="53" t="s">
        <v>146</v>
      </c>
      <c r="W109" s="16">
        <v>4</v>
      </c>
      <c r="X109" s="4"/>
      <c r="Y109" s="185">
        <f t="shared" si="83"/>
        <v>176</v>
      </c>
      <c r="Z109" s="54">
        <f t="shared" si="84"/>
        <v>84</v>
      </c>
      <c r="AA109" s="144">
        <v>301.23</v>
      </c>
      <c r="AB109" s="171">
        <f t="shared" si="85"/>
        <v>385.23</v>
      </c>
      <c r="AC109" s="211">
        <f t="shared" si="86"/>
        <v>92</v>
      </c>
    </row>
    <row r="110" spans="1:29" s="90" customFormat="1" ht="12.75" customHeight="1" thickBot="1" x14ac:dyDescent="0.3">
      <c r="A110" s="88"/>
      <c r="B110" s="88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8"/>
      <c r="P110" s="89"/>
      <c r="Q110" s="89"/>
      <c r="R110" s="89"/>
      <c r="S110" s="89"/>
      <c r="T110" s="88"/>
      <c r="U110" s="89"/>
      <c r="V110" s="105"/>
      <c r="W110" s="106"/>
      <c r="Y110" s="188" t="str">
        <f t="shared" si="83"/>
        <v/>
      </c>
      <c r="Z110" s="91" t="str">
        <f t="shared" si="84"/>
        <v/>
      </c>
      <c r="AA110" s="150"/>
      <c r="AB110" s="145" t="str">
        <f t="shared" si="85"/>
        <v/>
      </c>
      <c r="AC110" s="211" t="str">
        <f t="shared" si="86"/>
        <v/>
      </c>
    </row>
    <row r="111" spans="1:29" s="83" customFormat="1" ht="13.5" customHeight="1" x14ac:dyDescent="0.25">
      <c r="A111" s="122"/>
      <c r="B111" s="123"/>
      <c r="C111" s="311" t="s">
        <v>119</v>
      </c>
      <c r="D111" s="311"/>
      <c r="E111" s="311"/>
      <c r="F111" s="311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1"/>
      <c r="T111" s="311"/>
      <c r="U111" s="127"/>
      <c r="V111" s="81"/>
      <c r="W111" s="82"/>
      <c r="Y111" s="183" t="str">
        <f t="shared" si="83"/>
        <v/>
      </c>
      <c r="Z111" s="84" t="str">
        <f t="shared" si="84"/>
        <v/>
      </c>
      <c r="AA111" s="142"/>
      <c r="AB111" s="169" t="str">
        <f t="shared" si="85"/>
        <v/>
      </c>
      <c r="AC111" s="211" t="str">
        <f t="shared" si="86"/>
        <v/>
      </c>
    </row>
    <row r="112" spans="1:29" ht="14.25" customHeight="1" x14ac:dyDescent="0.25">
      <c r="A112" s="11"/>
      <c r="B112" s="302" t="s">
        <v>120</v>
      </c>
      <c r="C112" s="303"/>
      <c r="D112" s="303"/>
      <c r="E112" s="18"/>
      <c r="F112" s="309" t="s">
        <v>121</v>
      </c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309"/>
      <c r="T112" s="309"/>
      <c r="U112" s="310"/>
      <c r="V112" s="51" t="s">
        <v>120</v>
      </c>
      <c r="W112" s="23">
        <v>0.5</v>
      </c>
      <c r="Y112" s="184">
        <f t="shared" si="83"/>
        <v>22</v>
      </c>
      <c r="Z112" s="58">
        <f t="shared" si="84"/>
        <v>10.5</v>
      </c>
      <c r="AA112" s="143">
        <v>42.73</v>
      </c>
      <c r="AB112" s="170">
        <f t="shared" si="85"/>
        <v>53.23</v>
      </c>
      <c r="AC112" s="211">
        <f t="shared" si="86"/>
        <v>11</v>
      </c>
    </row>
    <row r="113" spans="1:30" ht="14.25" customHeight="1" x14ac:dyDescent="0.25">
      <c r="A113" s="11"/>
      <c r="B113" s="302" t="s">
        <v>122</v>
      </c>
      <c r="C113" s="303"/>
      <c r="D113" s="303"/>
      <c r="E113" s="18"/>
      <c r="F113" s="309" t="s">
        <v>123</v>
      </c>
      <c r="G113" s="309"/>
      <c r="H113" s="309"/>
      <c r="I113" s="309"/>
      <c r="J113" s="309"/>
      <c r="K113" s="309"/>
      <c r="L113" s="309"/>
      <c r="M113" s="309"/>
      <c r="N113" s="309"/>
      <c r="O113" s="309"/>
      <c r="P113" s="309"/>
      <c r="Q113" s="309"/>
      <c r="R113" s="309"/>
      <c r="S113" s="309"/>
      <c r="T113" s="309"/>
      <c r="U113" s="310"/>
      <c r="V113" s="53" t="s">
        <v>122</v>
      </c>
      <c r="W113" s="16">
        <v>0.7</v>
      </c>
      <c r="Y113" s="185">
        <f t="shared" si="83"/>
        <v>30.799999999999997</v>
      </c>
      <c r="Z113" s="54">
        <f t="shared" si="84"/>
        <v>14.7</v>
      </c>
      <c r="AA113" s="144">
        <v>50.55</v>
      </c>
      <c r="AB113" s="171">
        <f t="shared" si="85"/>
        <v>65.25</v>
      </c>
      <c r="AC113" s="211">
        <f t="shared" si="86"/>
        <v>15.799999999999997</v>
      </c>
    </row>
    <row r="114" spans="1:30" s="90" customFormat="1" ht="12.75" customHeight="1" thickBot="1" x14ac:dyDescent="0.3">
      <c r="A114" s="88"/>
      <c r="B114" s="88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8"/>
      <c r="P114" s="89"/>
      <c r="Q114" s="89"/>
      <c r="R114" s="89"/>
      <c r="S114" s="89"/>
      <c r="T114" s="88"/>
      <c r="U114" s="89"/>
      <c r="V114" s="105"/>
      <c r="W114" s="121"/>
      <c r="Y114" s="192" t="str">
        <f t="shared" si="83"/>
        <v/>
      </c>
      <c r="Z114" s="91" t="str">
        <f t="shared" si="84"/>
        <v/>
      </c>
      <c r="AA114" s="150"/>
      <c r="AB114" s="145" t="str">
        <f t="shared" si="85"/>
        <v/>
      </c>
      <c r="AC114" s="211" t="str">
        <f t="shared" si="86"/>
        <v/>
      </c>
    </row>
    <row r="115" spans="1:30" s="83" customFormat="1" ht="13.5" customHeight="1" x14ac:dyDescent="0.25">
      <c r="A115" s="122"/>
      <c r="B115" s="123"/>
      <c r="C115" s="311" t="s">
        <v>124</v>
      </c>
      <c r="D115" s="311"/>
      <c r="E115" s="311"/>
      <c r="F115" s="311"/>
      <c r="G115" s="125"/>
      <c r="H115" s="125"/>
      <c r="I115" s="125"/>
      <c r="J115" s="125"/>
      <c r="K115" s="125"/>
      <c r="L115" s="125"/>
      <c r="M115" s="125"/>
      <c r="N115" s="125"/>
      <c r="O115" s="126"/>
      <c r="P115" s="125"/>
      <c r="Q115" s="125"/>
      <c r="R115" s="125"/>
      <c r="S115" s="125"/>
      <c r="T115" s="126"/>
      <c r="U115" s="127"/>
      <c r="V115" s="81"/>
      <c r="W115" s="82"/>
      <c r="Y115" s="183" t="str">
        <f t="shared" si="83"/>
        <v/>
      </c>
      <c r="Z115" s="129" t="str">
        <f t="shared" si="84"/>
        <v/>
      </c>
      <c r="AA115" s="142"/>
      <c r="AB115" s="169" t="str">
        <f t="shared" si="85"/>
        <v/>
      </c>
      <c r="AC115" s="211" t="str">
        <f t="shared" si="86"/>
        <v/>
      </c>
    </row>
    <row r="116" spans="1:30" ht="14.25" customHeight="1" x14ac:dyDescent="0.25">
      <c r="A116" s="11"/>
      <c r="B116" s="302" t="s">
        <v>209</v>
      </c>
      <c r="C116" s="303"/>
      <c r="D116" s="303"/>
      <c r="E116" s="18"/>
      <c r="F116" s="309" t="s">
        <v>126</v>
      </c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309"/>
      <c r="T116" s="309"/>
      <c r="U116" s="310"/>
      <c r="V116" s="51" t="s">
        <v>125</v>
      </c>
      <c r="W116" s="23">
        <v>1.2</v>
      </c>
      <c r="Y116" s="184">
        <f t="shared" si="83"/>
        <v>52.8</v>
      </c>
      <c r="Z116" s="58">
        <f t="shared" si="84"/>
        <v>25.2</v>
      </c>
      <c r="AA116" s="143">
        <v>108.38</v>
      </c>
      <c r="AB116" s="170">
        <f t="shared" si="85"/>
        <v>133.57999999999998</v>
      </c>
      <c r="AC116" s="211">
        <f t="shared" si="86"/>
        <v>27.799999999999997</v>
      </c>
    </row>
    <row r="117" spans="1:30" ht="14.25" customHeight="1" x14ac:dyDescent="0.25">
      <c r="A117" s="11"/>
      <c r="B117" s="304" t="s">
        <v>5</v>
      </c>
      <c r="C117" s="305"/>
      <c r="D117" s="305"/>
      <c r="E117" s="199"/>
      <c r="F117" s="300" t="s">
        <v>129</v>
      </c>
      <c r="G117" s="300"/>
      <c r="H117" s="300"/>
      <c r="I117" s="300"/>
      <c r="J117" s="300"/>
      <c r="K117" s="300"/>
      <c r="L117" s="300"/>
      <c r="M117" s="300"/>
      <c r="N117" s="300"/>
      <c r="O117" s="300"/>
      <c r="P117" s="300"/>
      <c r="Q117" s="300"/>
      <c r="R117" s="300"/>
      <c r="S117" s="300"/>
      <c r="T117" s="300"/>
      <c r="U117" s="301"/>
      <c r="V117" s="196" t="s">
        <v>5</v>
      </c>
      <c r="W117" s="14">
        <v>0.3</v>
      </c>
      <c r="Y117" s="185">
        <f t="shared" si="83"/>
        <v>13.2</v>
      </c>
      <c r="Z117" s="54">
        <f t="shared" si="84"/>
        <v>6.3</v>
      </c>
      <c r="AA117" s="146">
        <v>18.63</v>
      </c>
      <c r="AB117" s="171">
        <f t="shared" si="85"/>
        <v>24.93</v>
      </c>
      <c r="AC117" s="211">
        <f t="shared" si="86"/>
        <v>7.1999999999999993</v>
      </c>
    </row>
    <row r="118" spans="1:30" ht="14.25" customHeight="1" x14ac:dyDescent="0.25">
      <c r="A118" s="11"/>
      <c r="B118" s="304" t="s">
        <v>130</v>
      </c>
      <c r="C118" s="305"/>
      <c r="D118" s="305"/>
      <c r="E118" s="199"/>
      <c r="F118" s="300" t="s">
        <v>131</v>
      </c>
      <c r="G118" s="300"/>
      <c r="H118" s="300"/>
      <c r="I118" s="300"/>
      <c r="J118" s="300"/>
      <c r="K118" s="300"/>
      <c r="L118" s="300"/>
      <c r="M118" s="300"/>
      <c r="N118" s="300"/>
      <c r="O118" s="300"/>
      <c r="P118" s="300"/>
      <c r="Q118" s="300"/>
      <c r="R118" s="300"/>
      <c r="S118" s="300"/>
      <c r="T118" s="300"/>
      <c r="U118" s="301"/>
      <c r="V118" s="196" t="s">
        <v>130</v>
      </c>
      <c r="W118" s="14">
        <v>0.3</v>
      </c>
      <c r="Y118" s="185">
        <f t="shared" si="83"/>
        <v>13.2</v>
      </c>
      <c r="Z118" s="54">
        <f t="shared" si="84"/>
        <v>6.3</v>
      </c>
      <c r="AA118" s="146">
        <v>19.32</v>
      </c>
      <c r="AB118" s="171">
        <f t="shared" si="85"/>
        <v>25.62</v>
      </c>
      <c r="AC118" s="211">
        <f t="shared" si="86"/>
        <v>7.1999999999999993</v>
      </c>
    </row>
    <row r="119" spans="1:30" ht="14.25" customHeight="1" x14ac:dyDescent="0.25">
      <c r="A119" s="11"/>
      <c r="B119" s="302" t="s">
        <v>127</v>
      </c>
      <c r="C119" s="303"/>
      <c r="D119" s="303"/>
      <c r="E119" s="18"/>
      <c r="F119" s="309" t="s">
        <v>128</v>
      </c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10"/>
      <c r="V119" s="52" t="s">
        <v>127</v>
      </c>
      <c r="W119" s="14">
        <v>0.3</v>
      </c>
      <c r="Y119" s="185">
        <f t="shared" si="83"/>
        <v>13.2</v>
      </c>
      <c r="Z119" s="54">
        <f t="shared" si="84"/>
        <v>6.3</v>
      </c>
      <c r="AA119" s="146">
        <v>15.46</v>
      </c>
      <c r="AB119" s="171">
        <f t="shared" si="85"/>
        <v>21.76</v>
      </c>
      <c r="AC119" s="211">
        <f t="shared" si="86"/>
        <v>7.1999999999999993</v>
      </c>
    </row>
    <row r="120" spans="1:30" ht="14.25" customHeight="1" x14ac:dyDescent="0.25">
      <c r="A120" s="11"/>
      <c r="B120" s="302" t="s">
        <v>132</v>
      </c>
      <c r="C120" s="303"/>
      <c r="D120" s="303"/>
      <c r="E120" s="18"/>
      <c r="F120" s="309" t="s">
        <v>133</v>
      </c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  <c r="S120" s="309"/>
      <c r="T120" s="309"/>
      <c r="U120" s="310"/>
      <c r="V120" s="52" t="s">
        <v>132</v>
      </c>
      <c r="W120" s="14">
        <v>0.3</v>
      </c>
      <c r="Y120" s="185">
        <f t="shared" si="83"/>
        <v>13.2</v>
      </c>
      <c r="Z120" s="54">
        <f t="shared" si="84"/>
        <v>6.3</v>
      </c>
      <c r="AA120" s="146">
        <v>17.82</v>
      </c>
      <c r="AB120" s="171">
        <f t="shared" si="85"/>
        <v>24.12</v>
      </c>
      <c r="AC120" s="211">
        <f t="shared" si="86"/>
        <v>7.1999999999999993</v>
      </c>
    </row>
    <row r="121" spans="1:30" ht="14.25" customHeight="1" x14ac:dyDescent="0.25">
      <c r="A121" s="11"/>
      <c r="B121" s="302" t="s">
        <v>134</v>
      </c>
      <c r="C121" s="303"/>
      <c r="D121" s="303"/>
      <c r="E121" s="200"/>
      <c r="F121" s="309" t="s">
        <v>135</v>
      </c>
      <c r="G121" s="309"/>
      <c r="H121" s="309"/>
      <c r="I121" s="309"/>
      <c r="J121" s="309"/>
      <c r="K121" s="309"/>
      <c r="L121" s="309"/>
      <c r="M121" s="309"/>
      <c r="N121" s="309"/>
      <c r="O121" s="309"/>
      <c r="P121" s="309"/>
      <c r="Q121" s="309"/>
      <c r="R121" s="309"/>
      <c r="S121" s="309"/>
      <c r="T121" s="309"/>
      <c r="U121" s="310"/>
      <c r="V121" s="53" t="s">
        <v>134</v>
      </c>
      <c r="W121" s="16">
        <v>0.6</v>
      </c>
      <c r="Y121" s="185">
        <f t="shared" si="83"/>
        <v>26.4</v>
      </c>
      <c r="Z121" s="54">
        <f t="shared" si="84"/>
        <v>12.6</v>
      </c>
      <c r="AA121" s="144">
        <v>58.31</v>
      </c>
      <c r="AB121" s="171">
        <f t="shared" si="85"/>
        <v>70.91</v>
      </c>
      <c r="AC121" s="211">
        <f t="shared" si="86"/>
        <v>13.399999999999999</v>
      </c>
    </row>
    <row r="122" spans="1:30" s="133" customFormat="1" ht="14.25" customHeight="1" x14ac:dyDescent="0.25">
      <c r="A122" s="132"/>
      <c r="B122" s="304" t="s">
        <v>136</v>
      </c>
      <c r="C122" s="305"/>
      <c r="D122" s="305"/>
      <c r="E122" s="210"/>
      <c r="F122" s="325" t="s">
        <v>137</v>
      </c>
      <c r="G122" s="325"/>
      <c r="H122" s="325"/>
      <c r="I122" s="325"/>
      <c r="J122" s="325"/>
      <c r="K122" s="325"/>
      <c r="L122" s="325"/>
      <c r="M122" s="325"/>
      <c r="N122" s="325"/>
      <c r="O122" s="325"/>
      <c r="P122" s="325"/>
      <c r="Q122" s="325"/>
      <c r="R122" s="325"/>
      <c r="S122" s="325"/>
      <c r="T122" s="325"/>
      <c r="U122" s="326"/>
      <c r="V122" s="177" t="s">
        <v>136</v>
      </c>
      <c r="W122" s="16">
        <v>0.3</v>
      </c>
      <c r="Y122" s="185">
        <f t="shared" si="83"/>
        <v>13.2</v>
      </c>
      <c r="Z122" s="54">
        <f t="shared" si="84"/>
        <v>6.3</v>
      </c>
      <c r="AA122" s="151">
        <v>7.02</v>
      </c>
      <c r="AB122" s="171">
        <f t="shared" si="85"/>
        <v>13.32</v>
      </c>
      <c r="AC122" s="211">
        <f t="shared" si="86"/>
        <v>7.1999999999999993</v>
      </c>
    </row>
    <row r="123" spans="1:30" s="90" customFormat="1" ht="13.5" customHeight="1" thickBot="1" x14ac:dyDescent="0.3">
      <c r="A123" s="88"/>
      <c r="B123" s="269"/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  <c r="O123" s="269"/>
      <c r="P123" s="270"/>
      <c r="Q123" s="270"/>
      <c r="R123" s="270"/>
      <c r="S123" s="270"/>
      <c r="T123" s="269"/>
      <c r="U123" s="270"/>
      <c r="V123" s="271"/>
      <c r="W123" s="272"/>
      <c r="X123" s="273"/>
      <c r="Y123" s="274"/>
      <c r="Z123" s="275"/>
      <c r="AA123" s="276"/>
      <c r="AB123" s="277"/>
      <c r="AC123" s="278"/>
    </row>
    <row r="124" spans="1:30" ht="0.75" customHeight="1" thickBot="1" x14ac:dyDescent="0.3">
      <c r="A124" s="11"/>
      <c r="B124" s="12"/>
      <c r="C124" s="13"/>
      <c r="D124" s="17"/>
      <c r="E124" s="17"/>
      <c r="F124" s="17"/>
      <c r="G124" s="17"/>
      <c r="H124" s="17"/>
      <c r="I124" s="17"/>
      <c r="J124" s="17"/>
      <c r="K124" s="17"/>
      <c r="L124" s="17"/>
      <c r="M124" s="13"/>
      <c r="N124" s="13"/>
      <c r="O124" s="12"/>
      <c r="P124" s="13"/>
      <c r="Q124" s="13"/>
      <c r="R124" s="13"/>
      <c r="S124" s="13"/>
      <c r="T124" s="12"/>
      <c r="U124" s="13"/>
      <c r="AA124" s="159"/>
    </row>
    <row r="125" spans="1:30" ht="0.75" customHeight="1" x14ac:dyDescent="0.25">
      <c r="A125" s="11"/>
      <c r="B125" s="12"/>
      <c r="C125" s="263"/>
      <c r="D125" s="264"/>
      <c r="E125" s="264"/>
      <c r="F125" s="264"/>
      <c r="G125" s="264"/>
      <c r="H125" s="264"/>
      <c r="I125" s="264"/>
      <c r="J125" s="264"/>
      <c r="K125" s="264"/>
      <c r="L125" s="264"/>
      <c r="M125" s="125"/>
      <c r="N125" s="125"/>
      <c r="O125" s="126"/>
      <c r="P125" s="125"/>
      <c r="Q125" s="125"/>
      <c r="R125" s="125"/>
      <c r="S125" s="125"/>
      <c r="T125" s="126"/>
      <c r="U125" s="125"/>
      <c r="V125" s="241"/>
      <c r="W125" s="242"/>
      <c r="X125" s="240"/>
      <c r="Y125" s="243"/>
      <c r="Z125" s="244"/>
      <c r="AA125" s="245"/>
      <c r="AB125" s="246"/>
    </row>
    <row r="126" spans="1:30" ht="0.75" customHeight="1" x14ac:dyDescent="0.25">
      <c r="A126" s="11"/>
      <c r="B126" s="12"/>
      <c r="C126" s="265"/>
      <c r="D126" s="266"/>
      <c r="E126" s="266"/>
      <c r="F126" s="266"/>
      <c r="G126" s="266"/>
      <c r="H126" s="266"/>
      <c r="I126" s="266"/>
      <c r="J126" s="266"/>
      <c r="K126" s="266"/>
      <c r="L126" s="266"/>
      <c r="M126" s="18"/>
      <c r="N126" s="18"/>
      <c r="O126" s="267"/>
      <c r="P126" s="18"/>
      <c r="Q126" s="18"/>
      <c r="R126" s="18"/>
      <c r="S126" s="18"/>
      <c r="T126" s="267"/>
      <c r="U126" s="18"/>
      <c r="V126" s="247"/>
      <c r="W126" s="248"/>
      <c r="X126" s="43"/>
      <c r="Y126" s="194"/>
      <c r="Z126" s="249"/>
      <c r="AA126" s="159"/>
      <c r="AB126" s="250"/>
    </row>
    <row r="127" spans="1:30" x14ac:dyDescent="0.2">
      <c r="C127" s="348" t="s">
        <v>210</v>
      </c>
      <c r="D127" s="349"/>
      <c r="E127" s="349"/>
      <c r="F127" s="349"/>
      <c r="G127" s="349"/>
      <c r="H127" s="349"/>
      <c r="I127" s="349"/>
      <c r="J127" s="349"/>
      <c r="K127" s="349"/>
      <c r="L127" s="349"/>
      <c r="M127" s="349"/>
      <c r="N127" s="349"/>
      <c r="O127" s="349"/>
      <c r="P127" s="349"/>
      <c r="Q127" s="349"/>
      <c r="R127" s="349"/>
      <c r="S127" s="349"/>
      <c r="T127" s="349"/>
      <c r="U127" s="349"/>
      <c r="V127" s="49"/>
      <c r="W127" s="251"/>
      <c r="X127" s="252"/>
      <c r="Y127" s="253"/>
      <c r="Z127" s="254"/>
      <c r="AA127" s="146"/>
      <c r="AB127" s="258"/>
    </row>
    <row r="128" spans="1:30" s="237" customFormat="1" x14ac:dyDescent="0.2">
      <c r="A128" s="236"/>
      <c r="B128" s="237" t="s">
        <v>122</v>
      </c>
      <c r="C128" s="346" t="s">
        <v>211</v>
      </c>
      <c r="D128" s="347"/>
      <c r="E128" s="347"/>
      <c r="F128" s="347"/>
      <c r="G128" s="347"/>
      <c r="H128" s="347"/>
      <c r="I128" s="347"/>
      <c r="J128" s="347"/>
      <c r="K128" s="347"/>
      <c r="L128" s="347"/>
      <c r="M128" s="347"/>
      <c r="N128" s="347"/>
      <c r="O128" s="347"/>
      <c r="P128" s="347"/>
      <c r="Q128" s="347"/>
      <c r="R128" s="347"/>
      <c r="S128" s="347"/>
      <c r="T128" s="347"/>
      <c r="U128" s="347"/>
      <c r="V128" s="49" t="s">
        <v>122</v>
      </c>
      <c r="W128" s="251">
        <v>0.7</v>
      </c>
      <c r="X128" s="255"/>
      <c r="Y128" s="280">
        <f t="shared" ref="Y128:Y129" si="87">IF(W128="","",IF(AA128="",$Y$8*W128,IF($Y$8*W128&gt;(AA128+Z128),"!!!",$Y$8*W128)))</f>
        <v>30.799999999999997</v>
      </c>
      <c r="Z128" s="256">
        <f t="shared" ref="Z128:Z129" si="88">IF(W128="","",$Z$8*W128)</f>
        <v>14.7</v>
      </c>
      <c r="AA128" s="257">
        <v>50.55</v>
      </c>
      <c r="AB128" s="282">
        <f t="shared" ref="AB128:AB129" si="89">IF(Z128="","",Z128+AA128)</f>
        <v>65.25</v>
      </c>
      <c r="AC128" s="238">
        <f t="shared" ref="AC128:AC129" si="90">IF(Z128="","",Y128-ROUND(Z128,0))</f>
        <v>15.799999999999997</v>
      </c>
      <c r="AD128" s="239"/>
    </row>
    <row r="129" spans="1:30" s="237" customFormat="1" x14ac:dyDescent="0.2">
      <c r="A129" s="236"/>
      <c r="B129" s="237" t="s">
        <v>122</v>
      </c>
      <c r="C129" s="346" t="s">
        <v>213</v>
      </c>
      <c r="D129" s="347"/>
      <c r="E129" s="347"/>
      <c r="F129" s="347"/>
      <c r="G129" s="347"/>
      <c r="H129" s="347"/>
      <c r="I129" s="347"/>
      <c r="J129" s="347"/>
      <c r="K129" s="347"/>
      <c r="L129" s="347"/>
      <c r="M129" s="347"/>
      <c r="N129" s="347"/>
      <c r="O129" s="347"/>
      <c r="P129" s="347"/>
      <c r="Q129" s="347"/>
      <c r="R129" s="347"/>
      <c r="S129" s="347"/>
      <c r="T129" s="347"/>
      <c r="U129" s="347"/>
      <c r="V129" s="49" t="s">
        <v>122</v>
      </c>
      <c r="W129" s="251">
        <v>0.7</v>
      </c>
      <c r="X129" s="255"/>
      <c r="Y129" s="280">
        <f t="shared" si="87"/>
        <v>30.799999999999997</v>
      </c>
      <c r="Z129" s="256">
        <f t="shared" si="88"/>
        <v>14.7</v>
      </c>
      <c r="AA129" s="257">
        <v>50.55</v>
      </c>
      <c r="AB129" s="282">
        <f t="shared" si="89"/>
        <v>65.25</v>
      </c>
      <c r="AC129" s="238">
        <f t="shared" si="90"/>
        <v>15.799999999999997</v>
      </c>
      <c r="AD129" s="239"/>
    </row>
    <row r="130" spans="1:30" s="237" customFormat="1" x14ac:dyDescent="0.2">
      <c r="A130" s="236"/>
      <c r="B130" s="237" t="s">
        <v>122</v>
      </c>
      <c r="C130" s="346" t="s">
        <v>214</v>
      </c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49" t="s">
        <v>122</v>
      </c>
      <c r="W130" s="251">
        <v>0.7</v>
      </c>
      <c r="X130" s="255"/>
      <c r="Y130" s="280">
        <f t="shared" ref="Y130:Y131" si="91">IF(W130="","",IF(AA130="",$Y$8*W130,IF($Y$8*W130&gt;(AA130+Z130),"!!!",$Y$8*W130)))</f>
        <v>30.799999999999997</v>
      </c>
      <c r="Z130" s="256">
        <f t="shared" ref="Z130:Z131" si="92">IF(W130="","",$Z$8*W130)</f>
        <v>14.7</v>
      </c>
      <c r="AA130" s="257">
        <v>50.55</v>
      </c>
      <c r="AB130" s="282">
        <f t="shared" ref="AB130:AB131" si="93">IF(Z130="","",Z130+AA130)</f>
        <v>65.25</v>
      </c>
      <c r="AC130" s="238">
        <f t="shared" ref="AC130:AC131" si="94">IF(Z130="","",Y130-ROUND(Z130,0))</f>
        <v>15.799999999999997</v>
      </c>
      <c r="AD130" s="239"/>
    </row>
    <row r="131" spans="1:30" s="237" customFormat="1" x14ac:dyDescent="0.2">
      <c r="A131" s="236"/>
      <c r="B131" s="237" t="s">
        <v>122</v>
      </c>
      <c r="C131" s="346" t="s">
        <v>215</v>
      </c>
      <c r="D131" s="347"/>
      <c r="E131" s="347"/>
      <c r="F131" s="347"/>
      <c r="G131" s="347"/>
      <c r="H131" s="347"/>
      <c r="I131" s="347"/>
      <c r="J131" s="347"/>
      <c r="K131" s="347"/>
      <c r="L131" s="347"/>
      <c r="M131" s="347"/>
      <c r="N131" s="347"/>
      <c r="O131" s="347"/>
      <c r="P131" s="347"/>
      <c r="Q131" s="347"/>
      <c r="R131" s="347"/>
      <c r="S131" s="347"/>
      <c r="T131" s="347"/>
      <c r="U131" s="347"/>
      <c r="V131" s="49" t="s">
        <v>122</v>
      </c>
      <c r="W131" s="251">
        <v>0.7</v>
      </c>
      <c r="X131" s="255"/>
      <c r="Y131" s="280">
        <f t="shared" si="91"/>
        <v>30.799999999999997</v>
      </c>
      <c r="Z131" s="256">
        <f t="shared" si="92"/>
        <v>14.7</v>
      </c>
      <c r="AA131" s="257">
        <v>50.55</v>
      </c>
      <c r="AB131" s="282">
        <f t="shared" si="93"/>
        <v>65.25</v>
      </c>
      <c r="AC131" s="238">
        <f t="shared" si="94"/>
        <v>15.799999999999997</v>
      </c>
      <c r="AD131" s="239"/>
    </row>
    <row r="132" spans="1:30" s="237" customFormat="1" x14ac:dyDescent="0.2">
      <c r="A132" s="236"/>
      <c r="B132" s="237" t="s">
        <v>122</v>
      </c>
      <c r="C132" s="346" t="s">
        <v>216</v>
      </c>
      <c r="D132" s="347"/>
      <c r="E132" s="347"/>
      <c r="F132" s="347"/>
      <c r="G132" s="347"/>
      <c r="H132" s="347"/>
      <c r="I132" s="347"/>
      <c r="J132" s="347"/>
      <c r="K132" s="347"/>
      <c r="L132" s="347"/>
      <c r="M132" s="347"/>
      <c r="N132" s="347"/>
      <c r="O132" s="347"/>
      <c r="P132" s="347"/>
      <c r="Q132" s="347"/>
      <c r="R132" s="347"/>
      <c r="S132" s="347"/>
      <c r="T132" s="347"/>
      <c r="U132" s="347"/>
      <c r="V132" s="49" t="s">
        <v>122</v>
      </c>
      <c r="W132" s="251">
        <v>0.7</v>
      </c>
      <c r="X132" s="255"/>
      <c r="Y132" s="280">
        <f t="shared" ref="Y132:Y133" si="95">IF(W132="","",IF(AA132="",$Y$8*W132,IF($Y$8*W132&gt;(AA132+Z132),"!!!",$Y$8*W132)))</f>
        <v>30.799999999999997</v>
      </c>
      <c r="Z132" s="256">
        <f t="shared" ref="Z132:Z133" si="96">IF(W132="","",$Z$8*W132)</f>
        <v>14.7</v>
      </c>
      <c r="AA132" s="257">
        <v>50.55</v>
      </c>
      <c r="AB132" s="282">
        <f t="shared" ref="AB132:AB133" si="97">IF(Z132="","",Z132+AA132)</f>
        <v>65.25</v>
      </c>
      <c r="AC132" s="279">
        <f t="shared" ref="AC132:AC133" si="98">IF(Z132="","",Y132-ROUND(Z132,0))</f>
        <v>15.799999999999997</v>
      </c>
      <c r="AD132" s="239"/>
    </row>
    <row r="133" spans="1:30" s="237" customFormat="1" ht="13.5" thickBot="1" x14ac:dyDescent="0.25">
      <c r="A133" s="236"/>
      <c r="B133" s="237" t="s">
        <v>122</v>
      </c>
      <c r="C133" s="350" t="s">
        <v>212</v>
      </c>
      <c r="D133" s="351"/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51"/>
      <c r="U133" s="351"/>
      <c r="V133" s="72" t="s">
        <v>122</v>
      </c>
      <c r="W133" s="259">
        <v>0.7</v>
      </c>
      <c r="X133" s="260"/>
      <c r="Y133" s="281">
        <f t="shared" si="95"/>
        <v>30.799999999999997</v>
      </c>
      <c r="Z133" s="261">
        <f t="shared" si="96"/>
        <v>14.7</v>
      </c>
      <c r="AA133" s="262">
        <v>50.55</v>
      </c>
      <c r="AB133" s="283">
        <f t="shared" si="97"/>
        <v>65.25</v>
      </c>
      <c r="AC133" s="238">
        <f t="shared" si="98"/>
        <v>15.799999999999997</v>
      </c>
      <c r="AD133" s="239"/>
    </row>
    <row r="134" spans="1:30" s="69" customFormat="1" ht="13.5" thickBot="1" x14ac:dyDescent="0.25">
      <c r="A134" s="296"/>
      <c r="C134" s="352"/>
      <c r="D134" s="352"/>
      <c r="E134" s="352"/>
      <c r="F134" s="352"/>
      <c r="G134" s="352"/>
      <c r="H134" s="352"/>
      <c r="I134" s="352"/>
      <c r="J134" s="352"/>
      <c r="K134" s="352"/>
      <c r="L134" s="352"/>
      <c r="M134" s="352"/>
      <c r="N134" s="352"/>
      <c r="O134" s="352"/>
      <c r="P134" s="352"/>
      <c r="Q134" s="352"/>
      <c r="R134" s="352"/>
      <c r="S134" s="352"/>
      <c r="T134" s="352"/>
      <c r="U134" s="352"/>
      <c r="V134" s="352"/>
      <c r="W134" s="352"/>
      <c r="X134" s="352"/>
      <c r="Y134" s="352"/>
      <c r="Z134" s="352"/>
      <c r="AA134" s="352"/>
      <c r="AB134" s="352"/>
      <c r="AC134" s="353"/>
    </row>
    <row r="136" spans="1:30" x14ac:dyDescent="0.2">
      <c r="C136" s="268"/>
    </row>
    <row r="139" spans="1:30" x14ac:dyDescent="0.2">
      <c r="V139" s="247"/>
    </row>
    <row r="140" spans="1:30" x14ac:dyDescent="0.2">
      <c r="U140" s="268"/>
    </row>
  </sheetData>
  <mergeCells count="208">
    <mergeCell ref="C128:U128"/>
    <mergeCell ref="C127:U127"/>
    <mergeCell ref="C129:U129"/>
    <mergeCell ref="C130:U130"/>
    <mergeCell ref="C131:U131"/>
    <mergeCell ref="C132:U132"/>
    <mergeCell ref="C133:U133"/>
    <mergeCell ref="C134:AC134"/>
    <mergeCell ref="AD17:AD18"/>
    <mergeCell ref="B85:D85"/>
    <mergeCell ref="F85:U85"/>
    <mergeCell ref="B17:D17"/>
    <mergeCell ref="F17:U17"/>
    <mergeCell ref="B18:D18"/>
    <mergeCell ref="F18:U18"/>
    <mergeCell ref="B45:D45"/>
    <mergeCell ref="F45:U45"/>
    <mergeCell ref="B73:D73"/>
    <mergeCell ref="F73:U73"/>
    <mergeCell ref="B72:D72"/>
    <mergeCell ref="F72:U72"/>
    <mergeCell ref="B71:D71"/>
    <mergeCell ref="F71:U71"/>
    <mergeCell ref="B78:D78"/>
    <mergeCell ref="F78:U78"/>
    <mergeCell ref="B77:D77"/>
    <mergeCell ref="F77:U77"/>
    <mergeCell ref="B76:D76"/>
    <mergeCell ref="F76:U76"/>
    <mergeCell ref="B75:D75"/>
    <mergeCell ref="F75:U75"/>
    <mergeCell ref="B74:D74"/>
    <mergeCell ref="F74:U74"/>
    <mergeCell ref="B83:D83"/>
    <mergeCell ref="F83:U83"/>
    <mergeCell ref="B82:D82"/>
    <mergeCell ref="F82:U82"/>
    <mergeCell ref="B81:D81"/>
    <mergeCell ref="F81:U81"/>
    <mergeCell ref="B80:D80"/>
    <mergeCell ref="F80:U80"/>
    <mergeCell ref="C79:D79"/>
    <mergeCell ref="F79:U79"/>
    <mergeCell ref="B87:D87"/>
    <mergeCell ref="F87:U87"/>
    <mergeCell ref="B84:D84"/>
    <mergeCell ref="F84:U84"/>
    <mergeCell ref="B86:D86"/>
    <mergeCell ref="F86:U86"/>
    <mergeCell ref="B89:D89"/>
    <mergeCell ref="F89:U89"/>
    <mergeCell ref="C9:Q9"/>
    <mergeCell ref="B25:D25"/>
    <mergeCell ref="F25:U25"/>
    <mergeCell ref="B28:D28"/>
    <mergeCell ref="F28:U28"/>
    <mergeCell ref="C27:D27"/>
    <mergeCell ref="B23:D23"/>
    <mergeCell ref="F23:U23"/>
    <mergeCell ref="B24:D24"/>
    <mergeCell ref="F24:U24"/>
    <mergeCell ref="B35:D35"/>
    <mergeCell ref="F35:U35"/>
    <mergeCell ref="B36:D36"/>
    <mergeCell ref="F36:U36"/>
    <mergeCell ref="C33:I33"/>
    <mergeCell ref="B34:D34"/>
    <mergeCell ref="B8:D8"/>
    <mergeCell ref="C14:N14"/>
    <mergeCell ref="B11:D11"/>
    <mergeCell ref="F11:U11"/>
    <mergeCell ref="B10:D10"/>
    <mergeCell ref="F10:U10"/>
    <mergeCell ref="B15:D15"/>
    <mergeCell ref="F15:U15"/>
    <mergeCell ref="B16:D16"/>
    <mergeCell ref="F16:U16"/>
    <mergeCell ref="B37:D37"/>
    <mergeCell ref="F37:U37"/>
    <mergeCell ref="B38:D38"/>
    <mergeCell ref="F38:U38"/>
    <mergeCell ref="C39:D39"/>
    <mergeCell ref="F34:U34"/>
    <mergeCell ref="C20:S20"/>
    <mergeCell ref="B21:D21"/>
    <mergeCell ref="F21:U21"/>
    <mergeCell ref="B22:D22"/>
    <mergeCell ref="F22:U22"/>
    <mergeCell ref="B29:D29"/>
    <mergeCell ref="B30:D30"/>
    <mergeCell ref="C31:D31"/>
    <mergeCell ref="F31:U31"/>
    <mergeCell ref="F30:U30"/>
    <mergeCell ref="F29:U29"/>
    <mergeCell ref="F27:U27"/>
    <mergeCell ref="F26:U26"/>
    <mergeCell ref="B42:D42"/>
    <mergeCell ref="F42:U42"/>
    <mergeCell ref="B43:D43"/>
    <mergeCell ref="F43:U43"/>
    <mergeCell ref="B40:D40"/>
    <mergeCell ref="F40:U40"/>
    <mergeCell ref="B41:D41"/>
    <mergeCell ref="F41:U41"/>
    <mergeCell ref="F39:U39"/>
    <mergeCell ref="B54:D54"/>
    <mergeCell ref="F54:U54"/>
    <mergeCell ref="B52:D52"/>
    <mergeCell ref="F52:U52"/>
    <mergeCell ref="B53:D53"/>
    <mergeCell ref="F53:U53"/>
    <mergeCell ref="B44:D44"/>
    <mergeCell ref="F44:U44"/>
    <mergeCell ref="C50:G50"/>
    <mergeCell ref="B51:D51"/>
    <mergeCell ref="F51:U51"/>
    <mergeCell ref="B46:D46"/>
    <mergeCell ref="F46:U46"/>
    <mergeCell ref="B47:D47"/>
    <mergeCell ref="F47:U47"/>
    <mergeCell ref="B48:D48"/>
    <mergeCell ref="F48:U48"/>
    <mergeCell ref="B57:D57"/>
    <mergeCell ref="F57:U57"/>
    <mergeCell ref="B58:D58"/>
    <mergeCell ref="F58:U58"/>
    <mergeCell ref="C62:D62"/>
    <mergeCell ref="F62:U62"/>
    <mergeCell ref="B55:D55"/>
    <mergeCell ref="F55:U55"/>
    <mergeCell ref="B56:D56"/>
    <mergeCell ref="F56:U56"/>
    <mergeCell ref="B116:D116"/>
    <mergeCell ref="F116:U116"/>
    <mergeCell ref="C115:F115"/>
    <mergeCell ref="B113:D113"/>
    <mergeCell ref="F113:U113"/>
    <mergeCell ref="B109:D109"/>
    <mergeCell ref="F109:U109"/>
    <mergeCell ref="B101:D101"/>
    <mergeCell ref="F101:U101"/>
    <mergeCell ref="B102:D102"/>
    <mergeCell ref="F108:U108"/>
    <mergeCell ref="B105:D105"/>
    <mergeCell ref="F105:U105"/>
    <mergeCell ref="B104:D104"/>
    <mergeCell ref="F104:U104"/>
    <mergeCell ref="B103:D103"/>
    <mergeCell ref="F103:U103"/>
    <mergeCell ref="F102:U102"/>
    <mergeCell ref="C111:T111"/>
    <mergeCell ref="B112:D112"/>
    <mergeCell ref="F112:U112"/>
    <mergeCell ref="B106:D106"/>
    <mergeCell ref="F106:U106"/>
    <mergeCell ref="B107:D107"/>
    <mergeCell ref="B122:D122"/>
    <mergeCell ref="F122:U122"/>
    <mergeCell ref="B120:D120"/>
    <mergeCell ref="F120:U120"/>
    <mergeCell ref="B121:D121"/>
    <mergeCell ref="F121:U121"/>
    <mergeCell ref="B118:D118"/>
    <mergeCell ref="F118:U118"/>
    <mergeCell ref="B117:D117"/>
    <mergeCell ref="F117:U117"/>
    <mergeCell ref="B119:D119"/>
    <mergeCell ref="F119:U119"/>
    <mergeCell ref="F88:U88"/>
    <mergeCell ref="F90:U90"/>
    <mergeCell ref="C1:AA1"/>
    <mergeCell ref="C2:AA2"/>
    <mergeCell ref="C3:AA3"/>
    <mergeCell ref="C26:D26"/>
    <mergeCell ref="B67:D67"/>
    <mergeCell ref="F67:U67"/>
    <mergeCell ref="C65:J65"/>
    <mergeCell ref="B66:D66"/>
    <mergeCell ref="F66:U66"/>
    <mergeCell ref="C70:K70"/>
    <mergeCell ref="B68:D68"/>
    <mergeCell ref="F68:U68"/>
    <mergeCell ref="B61:D61"/>
    <mergeCell ref="F61:U61"/>
    <mergeCell ref="C88:D88"/>
    <mergeCell ref="B90:D90"/>
    <mergeCell ref="B63:D63"/>
    <mergeCell ref="F63:U63"/>
    <mergeCell ref="B59:D59"/>
    <mergeCell ref="F59:U59"/>
    <mergeCell ref="B60:D60"/>
    <mergeCell ref="F60:U60"/>
    <mergeCell ref="F107:U107"/>
    <mergeCell ref="B108:D108"/>
    <mergeCell ref="B99:D99"/>
    <mergeCell ref="F99:U99"/>
    <mergeCell ref="B100:D100"/>
    <mergeCell ref="C92:R92"/>
    <mergeCell ref="B93:D93"/>
    <mergeCell ref="F93:U93"/>
    <mergeCell ref="B94:D94"/>
    <mergeCell ref="F94:U94"/>
    <mergeCell ref="F100:U100"/>
    <mergeCell ref="B95:D95"/>
    <mergeCell ref="F95:U95"/>
    <mergeCell ref="C97:P97"/>
    <mergeCell ref="B98:D98"/>
    <mergeCell ref="F98:U98"/>
  </mergeCells>
  <conditionalFormatting sqref="Y90:Z122 Y88:Z88 Y80:Z80 Y10:Z17 Y19:Z46 Y49:Z70">
    <cfRule type="cellIs" dxfId="19" priority="33" operator="equal">
      <formula>"!!!"</formula>
    </cfRule>
  </conditionalFormatting>
  <conditionalFormatting sqref="Y89:Z89">
    <cfRule type="cellIs" dxfId="18" priority="30" operator="equal">
      <formula>"!!!"</formula>
    </cfRule>
  </conditionalFormatting>
  <conditionalFormatting sqref="Y87:Z87">
    <cfRule type="cellIs" dxfId="17" priority="20" operator="equal">
      <formula>"!!!"</formula>
    </cfRule>
  </conditionalFormatting>
  <conditionalFormatting sqref="Y84:Z84">
    <cfRule type="cellIs" dxfId="16" priority="18" operator="equal">
      <formula>"!!!"</formula>
    </cfRule>
  </conditionalFormatting>
  <conditionalFormatting sqref="Y85:Z86">
    <cfRule type="cellIs" dxfId="15" priority="17" operator="equal">
      <formula>"!!!"</formula>
    </cfRule>
  </conditionalFormatting>
  <conditionalFormatting sqref="Y83:Z83">
    <cfRule type="cellIs" dxfId="14" priority="16" operator="equal">
      <formula>"!!!"</formula>
    </cfRule>
  </conditionalFormatting>
  <conditionalFormatting sqref="Y82:Z82">
    <cfRule type="cellIs" dxfId="13" priority="15" operator="equal">
      <formula>"!!!"</formula>
    </cfRule>
  </conditionalFormatting>
  <conditionalFormatting sqref="Y81:Z81">
    <cfRule type="cellIs" dxfId="12" priority="14" operator="equal">
      <formula>"!!!"</formula>
    </cfRule>
  </conditionalFormatting>
  <conditionalFormatting sqref="Y79:Z79">
    <cfRule type="cellIs" dxfId="11" priority="12" operator="equal">
      <formula>"!!!"</formula>
    </cfRule>
  </conditionalFormatting>
  <conditionalFormatting sqref="Y78:Z78">
    <cfRule type="cellIs" dxfId="10" priority="11" operator="equal">
      <formula>"!!!"</formula>
    </cfRule>
  </conditionalFormatting>
  <conditionalFormatting sqref="Y77:Z77">
    <cfRule type="cellIs" dxfId="9" priority="10" operator="equal">
      <formula>"!!!"</formula>
    </cfRule>
  </conditionalFormatting>
  <conditionalFormatting sqref="Y76:Z76">
    <cfRule type="cellIs" dxfId="8" priority="9" operator="equal">
      <formula>"!!!"</formula>
    </cfRule>
  </conditionalFormatting>
  <conditionalFormatting sqref="Y75:Z75">
    <cfRule type="cellIs" dxfId="7" priority="8" operator="equal">
      <formula>"!!!"</formula>
    </cfRule>
  </conditionalFormatting>
  <conditionalFormatting sqref="Y74:Z74">
    <cfRule type="cellIs" dxfId="6" priority="7" operator="equal">
      <formula>"!!!"</formula>
    </cfRule>
  </conditionalFormatting>
  <conditionalFormatting sqref="Y73:Z73">
    <cfRule type="cellIs" dxfId="5" priority="6" operator="equal">
      <formula>"!!!"</formula>
    </cfRule>
  </conditionalFormatting>
  <conditionalFormatting sqref="Y72:Z72">
    <cfRule type="cellIs" dxfId="4" priority="5" operator="equal">
      <formula>"!!!"</formula>
    </cfRule>
  </conditionalFormatting>
  <conditionalFormatting sqref="Y71:Z71">
    <cfRule type="cellIs" dxfId="3" priority="4" operator="equal">
      <formula>"!!!"</formula>
    </cfRule>
  </conditionalFormatting>
  <conditionalFormatting sqref="Y18:Z18">
    <cfRule type="cellIs" dxfId="2" priority="3" operator="equal">
      <formula>"!!!"</formula>
    </cfRule>
  </conditionalFormatting>
  <conditionalFormatting sqref="Y48:Z48">
    <cfRule type="cellIs" dxfId="1" priority="2" operator="equal">
      <formula>"!!!"</formula>
    </cfRule>
  </conditionalFormatting>
  <conditionalFormatting sqref="Y47:Z47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3800E7BEF008C48B5CCC8EE24A8B38A" ma:contentTypeVersion="7" ma:contentTypeDescription="Luo uusi asiakirja." ma:contentTypeScope="" ma:versionID="a732cd3ba4b7482bba0f416312f9904d">
  <xsd:schema xmlns:xsd="http://www.w3.org/2001/XMLSchema" xmlns:xs="http://www.w3.org/2001/XMLSchema" xmlns:p="http://schemas.microsoft.com/office/2006/metadata/properties" xmlns:ns3="573d3218-ce8c-46c3-a620-a14f349ff948" xmlns:ns4="4998e612-efaf-4798-b1ba-14afa521e408" targetNamespace="http://schemas.microsoft.com/office/2006/metadata/properties" ma:root="true" ma:fieldsID="09ea2610c389263f38b043660b88e6b6" ns3:_="" ns4:_="">
    <xsd:import namespace="573d3218-ce8c-46c3-a620-a14f349ff948"/>
    <xsd:import namespace="4998e612-efaf-4798-b1ba-14afa521e4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d3218-ce8c-46c3-a620-a14f349ff9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8e612-efaf-4798-b1ba-14afa521e4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65F126-9CBE-447C-8477-0130761CA99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573d3218-ce8c-46c3-a620-a14f349ff94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998e612-efaf-4798-b1ba-14afa521e4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CBC6C6-3F14-4EEE-BF2F-D60AEB3337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543A83-3CC4-4FCB-A055-ED759BE63F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3d3218-ce8c-46c3-a620-a14f349ff948"/>
    <ds:schemaRef ds:uri="4998e612-efaf-4798-b1ba-14afa521e4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Arvo 1.6.2017</vt:lpstr>
    </vt:vector>
  </TitlesOfParts>
  <Company>City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Kallio Tarja O</dc:creator>
  <cp:lastModifiedBy>Sarapalo Anita Kaarina</cp:lastModifiedBy>
  <cp:lastPrinted>2017-04-26T10:52:41Z</cp:lastPrinted>
  <dcterms:created xsi:type="dcterms:W3CDTF">2017-04-04T10:08:09Z</dcterms:created>
  <dcterms:modified xsi:type="dcterms:W3CDTF">2022-01-31T06:40:31Z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0x01010023800E7BEF008C48B5CCC8EE24A8B38A</vt:lpwstr>
  </property>
</Properties>
</file>